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2"/>
  </bookViews>
  <sheets>
    <sheet name="consol-p&amp;l " sheetId="1" r:id="rId1"/>
    <sheet name="consol-bs " sheetId="2" r:id="rId2"/>
    <sheet name="KLSE Notes" sheetId="3" r:id="rId3"/>
  </sheets>
  <definedNames/>
  <calcPr fullCalcOnLoad="1"/>
</workbook>
</file>

<file path=xl/sharedStrings.xml><?xml version="1.0" encoding="utf-8"?>
<sst xmlns="http://schemas.openxmlformats.org/spreadsheetml/2006/main" count="343" uniqueCount="317">
  <si>
    <t>BPI is demanding a trading account of PPSB from 6 January 1997, compensation  for</t>
  </si>
  <si>
    <t>the breach of agreement, order and relief from  Mr. Koh Pee Seng. The  Summons for</t>
  </si>
  <si>
    <t>the Chairman's Statement appearing in the Annual Report for the financial year ended</t>
  </si>
  <si>
    <t>of Malaya against BPI and a director of BPI alleging that  they had  been defamed  by</t>
  </si>
  <si>
    <t>On 27 April 1999, two former directors of BPI filed separate suits with  the  High Court</t>
  </si>
  <si>
    <t xml:space="preserve"> 31 August 1998. They  are seeking  damages, aggravated and  exemplary damages,</t>
  </si>
  <si>
    <t>an injunction from making  further  defamatory  words,  a  written apology, costs  and</t>
  </si>
  <si>
    <t>such  further  reliefs as the court deems fit.The summons for direction for  both cases</t>
  </si>
  <si>
    <t>have  been  extracted .One of the cases  is  fixed  for  trial  on  3 July 2000  while  the</t>
  </si>
  <si>
    <t>of Withdrawal was filed and the suit filed against  BPI  and  a  director  of  BPI  which</t>
  </si>
  <si>
    <t>other  case  is  awaiting  the  date  for  trial to  be  fixed. On 23 June 2000,  a  Notice</t>
  </si>
  <si>
    <t>On 12 May 1999,  Intergraphica Printing  and  Packing (M) Sdn Bhd  ("Votra")  served</t>
  </si>
  <si>
    <t>a  writ  of  summons which was filed  with  the  High Court of Malaya  against  BPI  to</t>
  </si>
  <si>
    <t>recover  an  outstanding  debt allegedly owed by BPI for the purchase of  one  unit  of</t>
  </si>
  <si>
    <t>amounting to DM 3,000,000 ( calculated at the exchange  rate  between  the  Ringgit</t>
  </si>
  <si>
    <t>printing  machine from  Votra. Votra  is  seeking  the balance  of  the  purchase  price</t>
  </si>
  <si>
    <t>costs and relief from BPI. BPI  has appointed legal counsel to defend  the  claim .</t>
  </si>
  <si>
    <t>and the DM on  the judgement date)  less  down  payment  of  RM 800,000 , interest,</t>
  </si>
  <si>
    <t>Votra obtained summary judgement against BPI on 14 July 2000. Subsequent appeal</t>
  </si>
  <si>
    <t>to the Judge in Chambers was heard on  28 February 2001 and  was  dismissed  with</t>
  </si>
  <si>
    <t>On 4 June 1999, BPI served  writs  of  summons  against  Famous Emerald Sdn Bhd</t>
  </si>
  <si>
    <t>Merchant Bank Berhad ) on  the  grounds  that  both  defendants  failed  to   remit  an</t>
  </si>
  <si>
    <t>( ' FESB ' )  and  Bumiputra  Merchant  Bankers  Berhad  ( now   known  as  Alliance</t>
  </si>
  <si>
    <t>amount of RM1,700,260. The said  amount  represents the shortfall  in the guaranteed</t>
  </si>
  <si>
    <t>pre-tax profit of  BPI  of  RM 4,823,000  for  the  financial  year ended 31 August 1997</t>
  </si>
  <si>
    <t>the KLSE. BPI also claimed that BMBB had failed  to  take any action  to  utilise  the</t>
  </si>
  <si>
    <t>as guaranteed by FESB in connection with the listing of BPI on the Second  Board of</t>
  </si>
  <si>
    <t>cash deposit placed with BMBB by FESB to pay the shortfall or sell  the  BPI  shares</t>
  </si>
  <si>
    <t>BPI is seeking from the defendants an amount of RM 1,700,260, interest  on  the said</t>
  </si>
  <si>
    <t>and other relief.</t>
  </si>
  <si>
    <t>amount at 8% per annum from 29 January 1998 until the date of full settlement, costs</t>
  </si>
  <si>
    <t>On  25 February 2000, the Senior Assistant Registrar granted judgement  in  favour of</t>
  </si>
  <si>
    <t>and  costs  of  RM 350.00</t>
  </si>
  <si>
    <t>BPI  for  the sum of RM1,700,260 together with interest at 8% from date of judgement</t>
  </si>
  <si>
    <t>A minority shareholder of MPP has petitioned the High Court of Malaya under Section</t>
  </si>
  <si>
    <t>181  of   the Companies Act, 1965  against  BPI  and  the  directors  of  MPP . He  is</t>
  </si>
  <si>
    <t>at a value to be assessed by the  Court  and  for  compensation  to  be  assessed.</t>
  </si>
  <si>
    <t>The  Summons  in  Chamber  to  strike  out the  petition  was  heard  by  the  learned</t>
  </si>
  <si>
    <t>seeking  amongst  others an order directing the directors of MPP  to  buy  his  shares</t>
  </si>
  <si>
    <t>Register on 5 July2000 who was of the view that there were triable issues. An  appeal</t>
  </si>
  <si>
    <t>to the Judge in Chambers has been filed.</t>
  </si>
  <si>
    <t>On 12 October 2000,  BPI  served  writs  of  summons  against   Koo Chang Min  and</t>
  </si>
  <si>
    <t>Dato'  Abdul Shukor  bin  Mohamed   where   the  former  was  a  shareholder  of   the</t>
  </si>
  <si>
    <t>Company's  subsidiary, Photon  Technologies  (M)  Sdn. Bhd  ( " Photon " )  and  the</t>
  </si>
  <si>
    <t>latter  still  being  a  shareholder  of  Photon  for  refund  of  sum  of  RM 735,000  and</t>
  </si>
  <si>
    <t>RM  207,898  respectively  in   relation  to  Koo  Chang  Min's  sale  of   his   350,000</t>
  </si>
  <si>
    <t>shares  in   Photon   and   Dato '  Abdul  Shukor  bin  Mohamed 's  sale   of   910,000</t>
  </si>
  <si>
    <t>shares  in Photon to the company  without compliance  to  the Second Board  Listing</t>
  </si>
  <si>
    <t>in connection with  the sale of  share  of  MPP to the Company  in 1997. The vendors</t>
  </si>
  <si>
    <t>collateral  provided  by these vendors after  the  uplift of RM 5,903,115 .The Company</t>
  </si>
  <si>
    <t>Several former employees  of  the Company  and  its subsidiary companies have filed</t>
  </si>
  <si>
    <t xml:space="preserve">BRIGHT PACKAGING INDUSTRY BERHAD </t>
  </si>
  <si>
    <t>The figures have not been audited.</t>
  </si>
  <si>
    <t xml:space="preserve">  INDIVIDUAL QUARTER</t>
  </si>
  <si>
    <t>CUMULATIVE QUARTER</t>
  </si>
  <si>
    <t>CURRENT</t>
  </si>
  <si>
    <t>PREV YEAR</t>
  </si>
  <si>
    <t xml:space="preserve">YEAR </t>
  </si>
  <si>
    <t>CORRESP.</t>
  </si>
  <si>
    <t>QUARTER</t>
  </si>
  <si>
    <t>RM'000</t>
  </si>
  <si>
    <t xml:space="preserve">1. (a)  </t>
  </si>
  <si>
    <t xml:space="preserve">(b)  </t>
  </si>
  <si>
    <t>Invesment Income</t>
  </si>
  <si>
    <t xml:space="preserve">(c )  </t>
  </si>
  <si>
    <t xml:space="preserve">2. (a)  </t>
  </si>
  <si>
    <t>exceptional items, income tax, minority</t>
  </si>
  <si>
    <t xml:space="preserve">(c)  </t>
  </si>
  <si>
    <t>Depreciation and amortisation</t>
  </si>
  <si>
    <t xml:space="preserve">(d)  </t>
  </si>
  <si>
    <t>Exceptional items</t>
  </si>
  <si>
    <t xml:space="preserve">(e)  </t>
  </si>
  <si>
    <t>minority interests and extraordinary items</t>
  </si>
  <si>
    <t xml:space="preserve">(f)  </t>
  </si>
  <si>
    <t xml:space="preserve">(g)  </t>
  </si>
  <si>
    <t xml:space="preserve">(h)  </t>
  </si>
  <si>
    <t xml:space="preserve">(i)  </t>
  </si>
  <si>
    <t xml:space="preserve">     deducting minority interests</t>
  </si>
  <si>
    <t xml:space="preserve">(j)  </t>
  </si>
  <si>
    <t>members of the company</t>
  </si>
  <si>
    <t xml:space="preserve">(k)  </t>
  </si>
  <si>
    <t>(i)  Extraordinary items</t>
  </si>
  <si>
    <t>(iii) Extraordinary items attributable to</t>
  </si>
  <si>
    <t xml:space="preserve">     members of the company</t>
  </si>
  <si>
    <t xml:space="preserve">(l)  </t>
  </si>
  <si>
    <t>after deducting any provision for preference</t>
  </si>
  <si>
    <t>BRIGHT PACKAGING INDUSTRY BHD</t>
  </si>
  <si>
    <t>(KLSE Format)</t>
  </si>
  <si>
    <t>AS AT END</t>
  </si>
  <si>
    <t>OF CURRENT</t>
  </si>
  <si>
    <t xml:space="preserve">1  </t>
  </si>
  <si>
    <t>Fixed Assets</t>
  </si>
  <si>
    <t xml:space="preserve">2  </t>
  </si>
  <si>
    <t>Investment in Associated Companies</t>
  </si>
  <si>
    <t xml:space="preserve">3  </t>
  </si>
  <si>
    <t>Long Term Investments</t>
  </si>
  <si>
    <t xml:space="preserve">4  </t>
  </si>
  <si>
    <t>Intangible Assets</t>
  </si>
  <si>
    <t xml:space="preserve">5  </t>
  </si>
  <si>
    <t>Current Assets</t>
  </si>
  <si>
    <t xml:space="preserve">   Stocks</t>
  </si>
  <si>
    <t xml:space="preserve">   Debtors</t>
  </si>
  <si>
    <t xml:space="preserve">   Short term Investments</t>
  </si>
  <si>
    <t xml:space="preserve">   Cash</t>
  </si>
  <si>
    <t xml:space="preserve">   Others -</t>
  </si>
  <si>
    <t xml:space="preserve">6 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</si>
  <si>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</si>
  <si>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</si>
  <si>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</si>
  <si>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</si>
  <si>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</si>
  <si>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Others - </t>
  </si>
  <si>
    <t xml:space="preserve">7  </t>
  </si>
  <si>
    <t>Net Current  Assets or (Current Liabilities)</t>
  </si>
  <si>
    <t xml:space="preserve">8  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</si>
  <si>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</si>
  <si>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</si>
  <si>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</si>
  <si>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</si>
  <si>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</si>
  <si>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</si>
  <si>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</si>
  <si>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</si>
  <si>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 xml:space="preserve">   Others</t>
  </si>
  <si>
    <t xml:space="preserve">9  </t>
  </si>
  <si>
    <t>Minority Interests</t>
  </si>
  <si>
    <t xml:space="preserve">10  </t>
  </si>
  <si>
    <t>Long Term Borrowings</t>
  </si>
  <si>
    <t xml:space="preserve">11  </t>
  </si>
  <si>
    <t xml:space="preserve">12  </t>
  </si>
  <si>
    <t>Net Tangible Asset Per Share (sen)</t>
  </si>
  <si>
    <t>KLSE QUARTERLY REPORT</t>
  </si>
  <si>
    <t>Notes:</t>
  </si>
  <si>
    <t>Secured</t>
  </si>
  <si>
    <t>Unsecured</t>
  </si>
  <si>
    <t xml:space="preserve">deposited by FESB with BMBB or make any demand against FESB's bank guarantee. </t>
  </si>
  <si>
    <t>Accounting Policies</t>
  </si>
  <si>
    <t xml:space="preserve">The quarterly financial statements of the company are prepared using the same accounting </t>
  </si>
  <si>
    <t>financial statements.</t>
  </si>
  <si>
    <t>There were no exceptional items for the financial period under review.</t>
  </si>
  <si>
    <t>There were no extraordinary items for the financial period under review.</t>
  </si>
  <si>
    <t xml:space="preserve">Taxation </t>
  </si>
  <si>
    <t>Not applicable</t>
  </si>
  <si>
    <t>No interim dividend was recommended for the financial period under review.</t>
  </si>
  <si>
    <t>Exceptional Items</t>
  </si>
  <si>
    <t>Extraordinary Items</t>
  </si>
  <si>
    <t>Profit On Sale Of Investment And/Or Properties</t>
  </si>
  <si>
    <t>Purchase Or Disposal Of Quoted Securities</t>
  </si>
  <si>
    <t xml:space="preserve">Changes In The Composition Of The Company </t>
  </si>
  <si>
    <t xml:space="preserve">Status Of Corporate Proposals </t>
  </si>
  <si>
    <t>Seasonality Or Cyclicality Of Operations</t>
  </si>
  <si>
    <t xml:space="preserve">Issuances And Repayment Of Debt And Equity Securities </t>
  </si>
  <si>
    <t>Contingent Liabilities</t>
  </si>
  <si>
    <t>Off Balance Sheet Financial Instruments</t>
  </si>
  <si>
    <t>Material Litigation</t>
  </si>
  <si>
    <t>Segmental Reporting</t>
  </si>
  <si>
    <t>Comparison With Preceding Quarter's Results</t>
  </si>
  <si>
    <t xml:space="preserve">Review Of Performance </t>
  </si>
  <si>
    <t>Current Year Prospects</t>
  </si>
  <si>
    <t xml:space="preserve">Group Borrowings </t>
  </si>
  <si>
    <t>There were no sale of investments and/or properties for the financial period under review.</t>
  </si>
  <si>
    <t>There were no new corporate proposals for the financial period under review.</t>
  </si>
  <si>
    <t>Other Long Term Liabilities</t>
  </si>
  <si>
    <t xml:space="preserve">AS AT </t>
  </si>
  <si>
    <t xml:space="preserve">OF PRECEDING </t>
  </si>
  <si>
    <t>FINANCIAL YEAR END</t>
  </si>
  <si>
    <t>31/08/00</t>
  </si>
  <si>
    <t>Revenue</t>
  </si>
  <si>
    <t xml:space="preserve">Other income </t>
  </si>
  <si>
    <t>Profit/(loss) before finance cost,</t>
  </si>
  <si>
    <t>depreciation and amortisation,</t>
  </si>
  <si>
    <t>interests and extraordinary items</t>
  </si>
  <si>
    <t>Finance cost</t>
  </si>
  <si>
    <t>Profit/(loss) before income tax,</t>
  </si>
  <si>
    <t xml:space="preserve">Share of profits and losses of </t>
  </si>
  <si>
    <t>associated companies</t>
  </si>
  <si>
    <t>Profit/(loss) before income tax, minority</t>
  </si>
  <si>
    <t>interests and extraordinary items after</t>
  </si>
  <si>
    <t xml:space="preserve">share of profits and losses of </t>
  </si>
  <si>
    <t>Income tax</t>
  </si>
  <si>
    <t xml:space="preserve">(i)  Profit/(loss) after income tax before </t>
  </si>
  <si>
    <t>(ii)  Minority interests</t>
  </si>
  <si>
    <t>Pre-acquisition profit/(loss), if applicable</t>
  </si>
  <si>
    <t>Net profit/(loss) from ordinary activities</t>
  </si>
  <si>
    <t>attributable to members of the company</t>
  </si>
  <si>
    <t>(ii) Minority interests</t>
  </si>
  <si>
    <t>(m)</t>
  </si>
  <si>
    <t>Net profit/(loss) attributable to</t>
  </si>
  <si>
    <t>Earnings per share based on 2 (m) above</t>
  </si>
  <si>
    <t>dividends, if any:-</t>
  </si>
  <si>
    <t>(a) Basic (based on ordinary shares-sen)</t>
  </si>
  <si>
    <t>(b) Fully diluted (based on ordinary shares-sen)</t>
  </si>
  <si>
    <t xml:space="preserve"> </t>
  </si>
  <si>
    <t>policies and method of computation as those used  in  the preparation of  the latest audited</t>
  </si>
  <si>
    <t>There are sufficient unabsorbed tax losses available to set-off against profits for the financial</t>
  </si>
  <si>
    <t>year. Subject to the agreement by  the Inland Revenue Board  there  is  no  tax  charge  for</t>
  </si>
  <si>
    <t>the financial period under review.</t>
  </si>
  <si>
    <t>review.</t>
  </si>
  <si>
    <t>There were no purchases and /or disposal of quoted securities for the financial  period under</t>
  </si>
  <si>
    <t>There were no changes in the composition of  the Company  for  the  financial  period under</t>
  </si>
  <si>
    <t>seasonality or cyclicality of operations.</t>
  </si>
  <si>
    <t>period  under  review.</t>
  </si>
  <si>
    <t>There were no issuance  and  repayment  of  debt  and  equity  securities  for  the  financial</t>
  </si>
  <si>
    <t>Short term borrowings</t>
  </si>
  <si>
    <t>ii )</t>
  </si>
  <si>
    <t>Long term borrowings</t>
  </si>
  <si>
    <t>i )</t>
  </si>
  <si>
    <t>The  vendors  of  Markmas Pak-Print Sdn  Bhd  (“MPP”)  have  served  a  writ  on  the</t>
  </si>
  <si>
    <t>Company with regard to the demand and uplift of the bank guarantee of RM 5,093,115</t>
  </si>
  <si>
    <t>being  the  collateral  provided  by these  vendors  for  the  guaranteed  profit  of  MPP</t>
  </si>
  <si>
    <t>are seeking a  declaration by the Court  to  set  aside  the  Company’s entitlement  to</t>
  </si>
  <si>
    <t>uplift  the bank guarantee.The Company  has appointed  legal  counsel  to  vigorously</t>
  </si>
  <si>
    <t>Company  will  succeeds  in  it's  claim  for entitlement to uplift the bank guarantee.</t>
  </si>
  <si>
    <t>defend  the   Company's  interest  and   the  Directors  have  been  advised   that  the</t>
  </si>
  <si>
    <t>The uplift of the guarantee amounting to RM 5,093,115  has been  dealt  with  through</t>
  </si>
  <si>
    <t>31 August 1999.</t>
  </si>
  <si>
    <t>reserves  in  the  financial  statements of the subsidiary company for the  year  ended</t>
  </si>
  <si>
    <t>On  2  March  2000, Makmas Pak-Print Sdn. Bhd. obtained  an  injunction restraining</t>
  </si>
  <si>
    <t>has appointed legal counsel to vigorously defend the Company's interest.</t>
  </si>
  <si>
    <t>the   company   from   further  collecting  RM 3,906,886   being   the  balance  of   the</t>
  </si>
  <si>
    <t>A minority shareholder of MPP  has petitioned the Kuala Lumpur High Court  to  seek</t>
  </si>
  <si>
    <t>assessed.</t>
  </si>
  <si>
    <t>shares  at  a  value  to be assessed by  the Court  and  for  the  compensation  to  be</t>
  </si>
  <si>
    <t>amongst  others an order directing  the  Company and directors  of  MPP  to  buy  his</t>
  </si>
  <si>
    <t>An ex-director of  a  subsidiary  company  has  filed  a  compliant  with  the  Industrial</t>
  </si>
  <si>
    <t>Relations  Dept for wrongful dismissal and is  also  claiming  for  payments  made  on</t>
  </si>
  <si>
    <t>payable as at 31 August 2000 if the claim is successful is RM 680,400.</t>
  </si>
  <si>
    <t>behalf   of   the  subsidiary  company  amounting  to   RM 31,344.  The   back  wages</t>
  </si>
  <si>
    <t>Company and its subsidiary companies for wrongful dismissals.</t>
  </si>
  <si>
    <t>complaints  under  Section  20  of  the  Industrial   Relations  A ct  1967  against  the</t>
  </si>
  <si>
    <t>The outcome of these cases is still pending from the Industrial Relations Department.</t>
  </si>
  <si>
    <t>any, cannot be currently ascertained.</t>
  </si>
  <si>
    <t xml:space="preserve">Accordingly , the  amount  payable  by  the  Company  and subsidiary  companies, if </t>
  </si>
  <si>
    <t>annoucement.</t>
  </si>
  <si>
    <t>The  Company  has  no  off  balance  sheet  financial  instruments  as  at  the  date  of  this</t>
  </si>
  <si>
    <t>On 7 January 1999, the Company ("BPI") made a  successful  demand  for  a sum  of</t>
  </si>
  <si>
    <t>RM 5.09 million in respect of a shortfall  in  profit  guaranteed  for  Markmas Pak-Print</t>
  </si>
  <si>
    <t>Sdn Bhd  ( ' MPP ' ) for the year  ended  31 August 1998  against  a  bank  guarantee</t>
  </si>
  <si>
    <t>vendors of  MPP, ("the Vendors")  at the  time  of  the  acquisition  of   MPP  in  1997</t>
  </si>
  <si>
    <t>granted  by  Ratha  Kerishnan  a/l Ramiah, Koh Pee Seng  and  Chen Kait Leong, the</t>
  </si>
  <si>
    <t>However, the Vendors contended  that BPI  was  not  entitled  to  make  the  demand</t>
  </si>
  <si>
    <t>and had filed a writ with the High Court of  Malaya and  had  served  the  said  writ  on</t>
  </si>
  <si>
    <t>BPI and  MPP on 12 April 1999.  BPI  and  MPP have appointed a   legal  counsel  to</t>
  </si>
  <si>
    <t xml:space="preserve">vigorously defend the claim. </t>
  </si>
  <si>
    <t>for  a  sum  of RM 3,906,886 against the bank guarantee issued by MPBB in  respect</t>
  </si>
  <si>
    <t>On 24 February 2000, BPI made a demand on Multi-Purpose Bank Berhad  ("MPBB")</t>
  </si>
  <si>
    <t>to  the  profit  guarantee  provided by the vendors  of  MPP. The  sum  represents  the</t>
  </si>
  <si>
    <t>on 7 January 1999 as disclosed in Note 1 above.</t>
  </si>
  <si>
    <t>balance  of  the  guarantee  sum   of  RM 9.0 million after  the  uplift of  RM 5,093,114</t>
  </si>
  <si>
    <t>On 2 March 2000, the vendors filed a suit in  the  High Court  claiming  that  BPI  was</t>
  </si>
  <si>
    <t>not  entitled  to  make the above  demand  on  MPBB  and  seeking  damages, costs</t>
  </si>
  <si>
    <t>and  such  other  relief   as  deemed  fit and  on  the same  day  obtained  an  interim</t>
  </si>
  <si>
    <t>monies from MPBB pursuant to the bank guarantee.</t>
  </si>
  <si>
    <t>ex parte  injunction  restraining  BPI  from  collecting  and  MPP  from  receiving   any</t>
  </si>
  <si>
    <t>BPI has engaged legal counsel  to  vigorously  defend  the  claims. On  24 June 2000</t>
  </si>
  <si>
    <t>an  order  in  favour of the vendors restraining BPI from  making  any  demand  on  the</t>
  </si>
  <si>
    <t>the  balance  of  the   bank  guarantee  on  the  grounds  that  the  profit  for  the  last</t>
  </si>
  <si>
    <t>An appeal has been filed against the decision.</t>
  </si>
  <si>
    <t>guarantee  period  has  not  been  determined   was  granted  by  the  learned  Judge.</t>
  </si>
  <si>
    <t>On 1 September 2000, legal counsel for the vendors of  MPP applied  to the  office  of</t>
  </si>
  <si>
    <t>the  Chief Judge of Malaya to consolidate this case with that mentioned in  paragraph</t>
  </si>
  <si>
    <t>1  above .The Chief Judge of Malaya granted the application to consolidate  the cases</t>
  </si>
  <si>
    <t>and  transferred the entire case to  be  heard  by the High Court  with  the  matters  in</t>
  </si>
  <si>
    <t>On 27 April 1999, BPI filed a writ  of  summons with the High Court of Malaya against</t>
  </si>
  <si>
    <t>Mr. Koh Pee Seng, one of the vendors  of  MPP.  Through the Share Sale  Agreement</t>
  </si>
  <si>
    <t>entered between BPI and the Vendors of MPP on  6 January 1997, the  Vendors  and</t>
  </si>
  <si>
    <t>each  of  them  agreed that  for  a  period of  three  years  from  the  date  of  the said</t>
  </si>
  <si>
    <t>agreement , they   will  not  in  the  territory  of  Peninsular Malaysia  establish  or  be</t>
  </si>
  <si>
    <t>business of MPP. However, on  22 October 1998 , BPI  discovered  that  Mr Koh Pee</t>
  </si>
  <si>
    <t>involved  in any  independent business  which is in direct competition with the printing</t>
  </si>
  <si>
    <t>Seng  is  a  majority  shareholder  and  director  of   Prelude Printing  ( M )  Sdn  Bhd</t>
  </si>
  <si>
    <t>("PPSB")  which  competes  directly  with  MPP. Due  to  the  said  agreement ,  BPI</t>
  </si>
  <si>
    <t>claims that it had incurred losses and still continues to incur losses.</t>
  </si>
  <si>
    <t>KLSE QUARTERLY REPORT - FOURTH  QUARTER</t>
  </si>
  <si>
    <t>Quarterly report on consolidated results for the financial quarter ended 31/08/2001.</t>
  </si>
  <si>
    <t>31/08/01</t>
  </si>
  <si>
    <t>CONSOLIDATED BALANCE SHEET AS AT 31 AUGUST 2001</t>
  </si>
  <si>
    <t>FOR THE QUARTER ENDED 31 August 2001</t>
  </si>
  <si>
    <t>Directions has  been extracted  and  the  case  which was originally  fixed  for trial on</t>
  </si>
  <si>
    <t>10 April 2002.</t>
  </si>
  <si>
    <t>3 October 2001  was  vacated  by  the  court. The  case  was  now  fixed  for  trial  on</t>
  </si>
  <si>
    <t>Requirement and the Companies Act, 1965. On 01 October 2001 , Mr Koo Chang Min</t>
  </si>
  <si>
    <t>consented to pay  BPI a sum of RM 735,000 as claimed by BPI in thr form of consent</t>
  </si>
  <si>
    <t>judgement. There will be no order as to cost.</t>
  </si>
  <si>
    <t>outperform the rest of the operating division.</t>
  </si>
  <si>
    <t>For  the quarter  ended 31 August 2001, the Group achieved a turnover of RM 12.95 million.</t>
  </si>
  <si>
    <t>Backed  by  an   improved  turnover , the  group  registered  an  unaudited  profit  after  tax</t>
  </si>
  <si>
    <t>A  total of  RM 59.04 million in terms of sales  was achieved for  the  financial  year  ended,</t>
  </si>
  <si>
    <t>representing  an  improvement  of  20%  as  compared  to  the  preceding  financial  year of</t>
  </si>
  <si>
    <t>RM 49.08 million.</t>
  </si>
  <si>
    <t>has been fixed for trial on 3 July 2000 has been amicably settled. The remaining case</t>
  </si>
  <si>
    <t>has been fixed for mention on 11 November 2001.</t>
  </si>
  <si>
    <t>heard on 23 May 2002.</t>
  </si>
  <si>
    <t>The 1st and 2nd defendant's appeal  to  the  Judge in Chambers were adjourned to be</t>
  </si>
  <si>
    <t>The Group closed for the 4th quarter with a profit after  tax of RM 1.54  million as  compared</t>
  </si>
  <si>
    <t xml:space="preserve">        </t>
  </si>
  <si>
    <t>to RM 3.06 million  in  the  preceding  quarter, with  the  optical  fibre division continuing  to</t>
  </si>
  <si>
    <t>of RM 6.66 million  as compared  to  the previous financial year loss of  RM 4.69 million.</t>
  </si>
  <si>
    <t>paragraph 1 above. The case  is  now fixed for further mention on 23 November 2001.</t>
  </si>
  <si>
    <t>The Group  is  principally engaged  in manufacturing  segment  within  Malaysia. The  other</t>
  </si>
  <si>
    <t>segments  of  activities  are  not  significant.</t>
  </si>
  <si>
    <t>cost  on  29 June 2001. The  company  has  filed  an  appeal  against  the  Summary</t>
  </si>
  <si>
    <t>on  13 September 2001 and  then  postponed  to 16 October 2001  and  subsequently</t>
  </si>
  <si>
    <t>execution   has  also   been  filed  at   the  High Court  which  was   fixed  for  hearing</t>
  </si>
  <si>
    <t>Judgement  on  17 July 2001  to the Court  of  Appeal.  An application  for  a  stay  of</t>
  </si>
  <si>
    <t>adjourned  to  23 October 2001. BPI   has  also  applied   to  strike  off   the  claim  at</t>
  </si>
  <si>
    <t>the  High  Court  and  a  date   has   yet   to   be   fixed   to  hear  the  application  by</t>
  </si>
  <si>
    <t>the   judge. On  3 September 2001, BPI  received   an  Statutory  notice  pursuant  to</t>
  </si>
  <si>
    <t>S218  to  demand  RM 6,628,605.06  by  Votra.</t>
  </si>
  <si>
    <t>Subsequent events</t>
  </si>
  <si>
    <t>Dividend</t>
  </si>
  <si>
    <t xml:space="preserve">The business of the Group for the quarter under review has not been affected by any </t>
  </si>
  <si>
    <t>Barring unforeseen circumstances, the Director foreseen a satisfactory performance</t>
  </si>
  <si>
    <t>for the next forth coming year for the Group.</t>
  </si>
  <si>
    <t>Variance Of Actual Profit From Forecast Profit/Profit Guarantee</t>
  </si>
  <si>
    <t xml:space="preserve">As at the date of this report there are no material events subsequent to the balance sheet  </t>
  </si>
  <si>
    <t>date that have a material impact on the financial position of the Company.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</si>
</sst>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0"/>
    <numFmt numFmtId="167" formatCode="mm/dd/yy"/>
  </numFmts>
  <fonts count="5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3" fillId="0" borderId="6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" fontId="3" fillId="0" borderId="7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3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43" fontId="0" fillId="0" borderId="4" xfId="15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2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15" applyNumberFormat="1" applyBorder="1" applyAlignment="1">
      <alignment/>
    </xf>
    <xf numFmtId="3" fontId="0" fillId="0" borderId="12" xfId="15" applyNumberFormat="1" applyBorder="1" applyAlignment="1">
      <alignment/>
    </xf>
    <xf numFmtId="3" fontId="0" fillId="0" borderId="14" xfId="15" applyNumberFormat="1" applyBorder="1" applyAlignment="1">
      <alignment/>
    </xf>
    <xf numFmtId="3" fontId="0" fillId="0" borderId="11" xfId="15" applyNumberFormat="1" applyBorder="1" applyAlignment="1">
      <alignment horizontal="right"/>
    </xf>
    <xf numFmtId="3" fontId="0" fillId="0" borderId="16" xfId="15" applyNumberFormat="1" applyBorder="1" applyAlignment="1">
      <alignment/>
    </xf>
    <xf numFmtId="3" fontId="0" fillId="0" borderId="17" xfId="15" applyNumberFormat="1" applyBorder="1" applyAlignment="1">
      <alignment/>
    </xf>
    <xf numFmtId="3" fontId="0" fillId="0" borderId="18" xfId="15" applyNumberFormat="1" applyBorder="1" applyAlignment="1">
      <alignment/>
    </xf>
    <xf numFmtId="3" fontId="0" fillId="0" borderId="19" xfId="15" applyNumberFormat="1" applyBorder="1" applyAlignment="1">
      <alignment/>
    </xf>
    <xf numFmtId="39" fontId="0" fillId="0" borderId="11" xfId="15" applyNumberFormat="1" applyBorder="1" applyAlignment="1">
      <alignment/>
    </xf>
    <xf numFmtId="39" fontId="0" fillId="0" borderId="12" xfId="15" applyNumberFormat="1" applyBorder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" fontId="0" fillId="0" borderId="13" xfId="15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workbookViewId="0" topLeftCell="A2">
      <selection activeCell="A2" sqref="A1:G67"/>
    </sheetView>
  </sheetViews>
  <sheetFormatPr defaultColWidth="9.140625" defaultRowHeight="12.75"/>
  <cols>
    <col min="1" max="1" width="5.28125" style="0" customWidth="1"/>
    <col min="3" max="3" width="28.140625" style="0" customWidth="1"/>
    <col min="4" max="4" width="13.00390625" style="4" customWidth="1"/>
    <col min="5" max="5" width="11.7109375" style="4" customWidth="1"/>
    <col min="6" max="6" width="11.57421875" style="4" customWidth="1"/>
    <col min="7" max="7" width="13.140625" style="4" customWidth="1"/>
  </cols>
  <sheetData>
    <row r="1" spans="2:7" ht="14.25">
      <c r="B1" s="1" t="s">
        <v>51</v>
      </c>
      <c r="G1" s="35">
        <f ca="1">NOW()</f>
        <v>37202.438050462966</v>
      </c>
    </row>
    <row r="2" spans="2:7" ht="14.25">
      <c r="B2" s="1" t="s">
        <v>273</v>
      </c>
      <c r="G2" s="4" t="s">
        <v>192</v>
      </c>
    </row>
    <row r="3" ht="8.25" customHeight="1"/>
    <row r="4" ht="12.75">
      <c r="B4" t="s">
        <v>274</v>
      </c>
    </row>
    <row r="5" ht="12.75">
      <c r="B5" t="s">
        <v>52</v>
      </c>
    </row>
    <row r="6" spans="4:7" ht="12.75">
      <c r="D6" s="69" t="s">
        <v>53</v>
      </c>
      <c r="E6" s="70"/>
      <c r="F6" s="69" t="s">
        <v>54</v>
      </c>
      <c r="G6" s="70"/>
    </row>
    <row r="7" spans="4:7" ht="12.75">
      <c r="D7" s="36" t="s">
        <v>55</v>
      </c>
      <c r="E7" s="56" t="s">
        <v>56</v>
      </c>
      <c r="F7" s="36" t="s">
        <v>55</v>
      </c>
      <c r="G7" s="56" t="s">
        <v>56</v>
      </c>
    </row>
    <row r="8" spans="4:7" ht="12.75">
      <c r="D8" s="36" t="s">
        <v>57</v>
      </c>
      <c r="E8" s="57" t="s">
        <v>58</v>
      </c>
      <c r="F8" s="36" t="s">
        <v>57</v>
      </c>
      <c r="G8" s="57" t="s">
        <v>58</v>
      </c>
    </row>
    <row r="9" spans="4:7" ht="12.75">
      <c r="D9" s="36" t="s">
        <v>59</v>
      </c>
      <c r="E9" s="57" t="s">
        <v>59</v>
      </c>
      <c r="F9" s="36" t="s">
        <v>59</v>
      </c>
      <c r="G9" s="57" t="s">
        <v>59</v>
      </c>
    </row>
    <row r="10" spans="4:7" ht="12.75">
      <c r="D10" s="36" t="s">
        <v>275</v>
      </c>
      <c r="E10" s="57" t="s">
        <v>166</v>
      </c>
      <c r="F10" s="36" t="str">
        <f>+D10</f>
        <v>31/08/01</v>
      </c>
      <c r="G10" s="57" t="str">
        <f>E10</f>
        <v>31/08/00</v>
      </c>
    </row>
    <row r="11" spans="4:7" ht="12.75">
      <c r="D11" s="37" t="s">
        <v>60</v>
      </c>
      <c r="E11" s="58" t="s">
        <v>60</v>
      </c>
      <c r="F11" s="37" t="s">
        <v>60</v>
      </c>
      <c r="G11" s="58" t="s">
        <v>60</v>
      </c>
    </row>
    <row r="12" ht="6" customHeight="1"/>
    <row r="13" spans="1:7" ht="13.5" thickBot="1">
      <c r="A13" s="59" t="s">
        <v>61</v>
      </c>
      <c r="B13" s="27" t="s">
        <v>167</v>
      </c>
      <c r="C13" s="28"/>
      <c r="D13" s="62">
        <v>12952</v>
      </c>
      <c r="E13" s="63">
        <v>15912</v>
      </c>
      <c r="F13" s="62">
        <v>59036</v>
      </c>
      <c r="G13" s="38">
        <v>49079</v>
      </c>
    </row>
    <row r="14" spans="1:7" ht="9.75" customHeight="1">
      <c r="A14" s="60"/>
      <c r="B14" s="8"/>
      <c r="C14" s="30"/>
      <c r="D14" s="64"/>
      <c r="E14" s="65"/>
      <c r="F14" s="64" t="s">
        <v>192</v>
      </c>
      <c r="G14" s="40"/>
    </row>
    <row r="15" spans="1:7" ht="12.75">
      <c r="A15" s="31" t="s">
        <v>62</v>
      </c>
      <c r="B15" s="8" t="s">
        <v>63</v>
      </c>
      <c r="C15" s="30"/>
      <c r="D15" s="64"/>
      <c r="E15" s="65"/>
      <c r="F15" s="64" t="s">
        <v>192</v>
      </c>
      <c r="G15" s="40"/>
    </row>
    <row r="16" spans="1:7" ht="9.75" customHeight="1">
      <c r="A16" s="31"/>
      <c r="B16" s="8"/>
      <c r="C16" s="30"/>
      <c r="D16" s="64"/>
      <c r="E16" s="65"/>
      <c r="F16" s="64"/>
      <c r="G16" s="40"/>
    </row>
    <row r="17" spans="1:7" ht="12.75">
      <c r="A17" s="31" t="s">
        <v>64</v>
      </c>
      <c r="B17" s="8" t="s">
        <v>168</v>
      </c>
      <c r="C17" s="30"/>
      <c r="D17" s="64"/>
      <c r="E17" s="65"/>
      <c r="F17" s="64"/>
      <c r="G17" s="40"/>
    </row>
    <row r="18" spans="1:7" ht="9.75" customHeight="1">
      <c r="A18" s="31"/>
      <c r="B18" s="8"/>
      <c r="C18" s="30"/>
      <c r="D18" s="64"/>
      <c r="E18" s="65"/>
      <c r="F18" s="64"/>
      <c r="G18" s="40"/>
    </row>
    <row r="19" spans="1:7" ht="12.75">
      <c r="A19" s="31" t="s">
        <v>65</v>
      </c>
      <c r="B19" s="8" t="s">
        <v>169</v>
      </c>
      <c r="C19" s="30"/>
      <c r="D19" s="64"/>
      <c r="E19" s="65"/>
      <c r="F19" s="64"/>
      <c r="G19" s="40"/>
    </row>
    <row r="20" spans="1:7" ht="12" customHeight="1">
      <c r="A20" s="31"/>
      <c r="B20" s="8" t="s">
        <v>170</v>
      </c>
      <c r="C20" s="30"/>
      <c r="D20" s="64"/>
      <c r="E20" s="65"/>
      <c r="F20" s="64"/>
      <c r="G20" s="40"/>
    </row>
    <row r="21" spans="1:7" ht="12.75">
      <c r="A21" s="31"/>
      <c r="B21" s="8" t="s">
        <v>66</v>
      </c>
      <c r="C21" s="30"/>
      <c r="D21" s="64"/>
      <c r="E21" s="65"/>
      <c r="F21" s="64"/>
      <c r="G21" s="40"/>
    </row>
    <row r="22" spans="1:7" ht="12.75">
      <c r="A22" s="31"/>
      <c r="B22" s="8" t="s">
        <v>171</v>
      </c>
      <c r="C22" s="30"/>
      <c r="D22" s="64">
        <f>-D24-D26+D31</f>
        <v>3980</v>
      </c>
      <c r="E22" s="65">
        <v>1990</v>
      </c>
      <c r="F22" s="68">
        <f>-F24-F26+F31</f>
        <v>15289</v>
      </c>
      <c r="G22" s="65">
        <f>-G24-G26+G31</f>
        <v>5793</v>
      </c>
    </row>
    <row r="23" spans="1:7" ht="9.75" customHeight="1">
      <c r="A23" s="31"/>
      <c r="B23" s="8"/>
      <c r="C23" s="30"/>
      <c r="D23" s="64"/>
      <c r="E23" s="65"/>
      <c r="F23" s="64"/>
      <c r="G23" s="40"/>
    </row>
    <row r="24" spans="1:7" ht="12.75">
      <c r="A24" s="31" t="s">
        <v>62</v>
      </c>
      <c r="B24" s="8" t="s">
        <v>172</v>
      </c>
      <c r="C24" s="30"/>
      <c r="D24" s="64">
        <v>-433</v>
      </c>
      <c r="E24" s="65">
        <v>-843</v>
      </c>
      <c r="F24" s="64">
        <v>-2410</v>
      </c>
      <c r="G24" s="40">
        <v>-5031</v>
      </c>
    </row>
    <row r="25" spans="1:7" ht="9.75" customHeight="1">
      <c r="A25" s="31"/>
      <c r="B25" s="8"/>
      <c r="C25" s="30"/>
      <c r="D25" s="64"/>
      <c r="E25" s="65"/>
      <c r="F25" s="64"/>
      <c r="G25" s="40"/>
    </row>
    <row r="26" spans="1:7" ht="12.75">
      <c r="A26" s="31" t="s">
        <v>67</v>
      </c>
      <c r="B26" s="8" t="s">
        <v>68</v>
      </c>
      <c r="C26" s="30"/>
      <c r="D26" s="64">
        <v>-1456</v>
      </c>
      <c r="E26" s="65">
        <v>-1486</v>
      </c>
      <c r="F26" s="64">
        <v>-5674</v>
      </c>
      <c r="G26" s="40">
        <v>-6030</v>
      </c>
    </row>
    <row r="27" spans="1:7" ht="9.75" customHeight="1">
      <c r="A27" s="31"/>
      <c r="B27" s="8"/>
      <c r="C27" s="30"/>
      <c r="D27" s="64"/>
      <c r="E27" s="65"/>
      <c r="F27" s="64"/>
      <c r="G27" s="40"/>
    </row>
    <row r="28" spans="1:7" ht="12.75">
      <c r="A28" s="31" t="s">
        <v>69</v>
      </c>
      <c r="B28" s="8" t="s">
        <v>70</v>
      </c>
      <c r="C28" s="30"/>
      <c r="D28" s="64"/>
      <c r="E28" s="65"/>
      <c r="F28" s="64"/>
      <c r="G28" s="40"/>
    </row>
    <row r="29" spans="1:7" ht="12.75">
      <c r="A29" s="60"/>
      <c r="B29" s="8"/>
      <c r="C29" s="30"/>
      <c r="D29" s="41"/>
      <c r="E29" s="42"/>
      <c r="F29" s="41"/>
      <c r="G29" s="42"/>
    </row>
    <row r="30" spans="1:7" ht="12.75">
      <c r="A30" s="31" t="s">
        <v>71</v>
      </c>
      <c r="B30" s="8" t="s">
        <v>173</v>
      </c>
      <c r="C30" s="30"/>
      <c r="D30" s="39"/>
      <c r="E30" s="40"/>
      <c r="F30" s="39"/>
      <c r="G30" s="40"/>
    </row>
    <row r="31" spans="1:7" ht="12.75">
      <c r="A31" s="31"/>
      <c r="B31" s="8" t="s">
        <v>72</v>
      </c>
      <c r="C31" s="30"/>
      <c r="D31" s="39">
        <v>2091</v>
      </c>
      <c r="E31" s="40">
        <f>SUM(E22:E26)</f>
        <v>-339</v>
      </c>
      <c r="F31" s="39">
        <v>7205</v>
      </c>
      <c r="G31" s="40">
        <v>-5268</v>
      </c>
    </row>
    <row r="32" spans="1:7" ht="9.75" customHeight="1">
      <c r="A32" s="31"/>
      <c r="B32" s="8"/>
      <c r="C32" s="30"/>
      <c r="D32" s="39"/>
      <c r="E32" s="40"/>
      <c r="F32" s="39" t="s">
        <v>192</v>
      </c>
      <c r="G32" s="40"/>
    </row>
    <row r="33" spans="1:7" ht="12.75">
      <c r="A33" s="31" t="s">
        <v>73</v>
      </c>
      <c r="B33" s="8" t="s">
        <v>174</v>
      </c>
      <c r="C33" s="30"/>
      <c r="D33" s="39"/>
      <c r="E33" s="40"/>
      <c r="F33" s="39">
        <v>0</v>
      </c>
      <c r="G33" s="40"/>
    </row>
    <row r="34" spans="1:7" ht="12" customHeight="1">
      <c r="A34" s="31"/>
      <c r="B34" s="8" t="s">
        <v>175</v>
      </c>
      <c r="C34" s="30"/>
      <c r="D34" s="41"/>
      <c r="E34" s="42"/>
      <c r="F34" s="41"/>
      <c r="G34" s="42"/>
    </row>
    <row r="35" spans="1:7" ht="9.75" customHeight="1">
      <c r="A35" s="31"/>
      <c r="B35" s="8"/>
      <c r="C35" s="30"/>
      <c r="D35" s="39"/>
      <c r="E35" s="40"/>
      <c r="F35" s="39"/>
      <c r="G35" s="40"/>
    </row>
    <row r="36" spans="1:7" ht="12.75">
      <c r="A36" s="31" t="s">
        <v>74</v>
      </c>
      <c r="B36" s="8" t="s">
        <v>176</v>
      </c>
      <c r="C36" s="30"/>
      <c r="D36" s="39"/>
      <c r="E36" s="40"/>
      <c r="F36" s="39"/>
      <c r="G36" s="40"/>
    </row>
    <row r="37" spans="1:7" ht="12.75">
      <c r="A37" s="31"/>
      <c r="B37" s="8" t="s">
        <v>177</v>
      </c>
      <c r="C37" s="30"/>
      <c r="D37" s="39"/>
      <c r="E37" s="40"/>
      <c r="F37" s="39"/>
      <c r="G37" s="40"/>
    </row>
    <row r="38" spans="1:7" ht="12.75">
      <c r="A38" s="31"/>
      <c r="B38" s="8" t="s">
        <v>178</v>
      </c>
      <c r="C38" s="30"/>
      <c r="D38" s="39"/>
      <c r="E38" s="40"/>
      <c r="F38" s="39"/>
      <c r="G38" s="40"/>
    </row>
    <row r="39" spans="1:7" ht="12.75">
      <c r="A39" s="31"/>
      <c r="B39" s="8" t="s">
        <v>175</v>
      </c>
      <c r="C39" s="30"/>
      <c r="D39" s="43">
        <f>+D31+D33</f>
        <v>2091</v>
      </c>
      <c r="E39" s="44">
        <f>+E31+E33</f>
        <v>-339</v>
      </c>
      <c r="F39" s="43">
        <f>+F31+F33</f>
        <v>7205</v>
      </c>
      <c r="G39" s="44">
        <f>+G31+G33</f>
        <v>-5268</v>
      </c>
    </row>
    <row r="40" spans="1:7" ht="9.75" customHeight="1">
      <c r="A40" s="31"/>
      <c r="B40" s="8"/>
      <c r="C40" s="30"/>
      <c r="D40" s="39"/>
      <c r="E40" s="40"/>
      <c r="F40" s="39"/>
      <c r="G40" s="40"/>
    </row>
    <row r="41" spans="1:7" ht="12" customHeight="1">
      <c r="A41" s="31" t="s">
        <v>75</v>
      </c>
      <c r="B41" s="8" t="s">
        <v>179</v>
      </c>
      <c r="C41" s="30"/>
      <c r="D41" s="41">
        <v>0</v>
      </c>
      <c r="E41" s="45">
        <v>195</v>
      </c>
      <c r="F41" s="55">
        <v>0</v>
      </c>
      <c r="G41" s="45">
        <v>363</v>
      </c>
    </row>
    <row r="42" spans="1:7" ht="9.75" customHeight="1">
      <c r="A42" s="31"/>
      <c r="B42" s="8"/>
      <c r="C42" s="30"/>
      <c r="D42" s="39"/>
      <c r="E42" s="40"/>
      <c r="F42" s="39"/>
      <c r="G42" s="40"/>
    </row>
    <row r="43" spans="1:7" ht="12.75">
      <c r="A43" s="31" t="s">
        <v>76</v>
      </c>
      <c r="B43" s="8" t="s">
        <v>180</v>
      </c>
      <c r="C43" s="30"/>
      <c r="D43" s="43">
        <f>+D39+D41</f>
        <v>2091</v>
      </c>
      <c r="E43" s="44">
        <f>+E39+E41</f>
        <v>-144</v>
      </c>
      <c r="F43" s="43">
        <f>+F39+F41</f>
        <v>7205</v>
      </c>
      <c r="G43" s="44">
        <f>+G39+G41</f>
        <v>-4905</v>
      </c>
    </row>
    <row r="44" spans="1:7" ht="12.75">
      <c r="A44" s="31"/>
      <c r="B44" s="8" t="s">
        <v>77</v>
      </c>
      <c r="C44" s="30"/>
      <c r="D44" s="39"/>
      <c r="E44" s="40"/>
      <c r="F44" s="39"/>
      <c r="G44" s="40"/>
    </row>
    <row r="45" spans="1:7" ht="12.75">
      <c r="A45" s="31"/>
      <c r="B45" s="8" t="s">
        <v>181</v>
      </c>
      <c r="C45" s="30"/>
      <c r="D45" s="39">
        <v>-553</v>
      </c>
      <c r="E45" s="40">
        <v>-71</v>
      </c>
      <c r="F45" s="39">
        <v>-544</v>
      </c>
      <c r="G45" s="40">
        <v>-211</v>
      </c>
    </row>
    <row r="46" spans="1:7" ht="10.5" customHeight="1">
      <c r="A46" s="31"/>
      <c r="B46" s="8"/>
      <c r="C46" s="30"/>
      <c r="D46" s="39"/>
      <c r="E46" s="40"/>
      <c r="F46" s="39"/>
      <c r="G46" s="40"/>
    </row>
    <row r="47" spans="1:7" ht="12.75">
      <c r="A47" s="31" t="s">
        <v>78</v>
      </c>
      <c r="B47" s="8" t="s">
        <v>182</v>
      </c>
      <c r="C47" s="30"/>
      <c r="D47" s="41"/>
      <c r="E47" s="42"/>
      <c r="F47" s="41"/>
      <c r="G47" s="42"/>
    </row>
    <row r="48" spans="1:7" ht="9.75" customHeight="1">
      <c r="A48" s="31"/>
      <c r="B48" s="8"/>
      <c r="C48" s="30"/>
      <c r="D48" s="39"/>
      <c r="E48" s="40"/>
      <c r="F48" s="39"/>
      <c r="G48" s="40"/>
    </row>
    <row r="49" spans="1:7" ht="12.75">
      <c r="A49" s="31" t="s">
        <v>80</v>
      </c>
      <c r="B49" s="8" t="s">
        <v>183</v>
      </c>
      <c r="C49" s="30"/>
      <c r="D49" s="43">
        <f>+D43+D45</f>
        <v>1538</v>
      </c>
      <c r="E49" s="40">
        <f>+E43-E45</f>
        <v>-73</v>
      </c>
      <c r="F49" s="43">
        <f>+F43+F45</f>
        <v>6661</v>
      </c>
      <c r="G49" s="44">
        <f>+G43-G45</f>
        <v>-4694</v>
      </c>
    </row>
    <row r="50" spans="1:7" ht="12.75">
      <c r="A50" s="31"/>
      <c r="B50" s="8" t="s">
        <v>184</v>
      </c>
      <c r="C50" s="30"/>
      <c r="D50" s="39"/>
      <c r="E50" s="40"/>
      <c r="F50" s="39"/>
      <c r="G50" s="40"/>
    </row>
    <row r="51" spans="1:7" ht="9.75" customHeight="1">
      <c r="A51" s="31"/>
      <c r="B51" s="8"/>
      <c r="C51" s="30"/>
      <c r="D51" s="39"/>
      <c r="E51" s="40"/>
      <c r="F51" s="39"/>
      <c r="G51" s="40"/>
    </row>
    <row r="52" spans="1:7" ht="12.75">
      <c r="A52" s="31" t="s">
        <v>84</v>
      </c>
      <c r="B52" s="8" t="s">
        <v>81</v>
      </c>
      <c r="C52" s="30"/>
      <c r="D52" s="46">
        <v>0</v>
      </c>
      <c r="E52" s="44">
        <v>0</v>
      </c>
      <c r="F52" s="43">
        <v>0</v>
      </c>
      <c r="G52" s="44">
        <v>0</v>
      </c>
    </row>
    <row r="53" spans="1:7" ht="12.75">
      <c r="A53" s="31"/>
      <c r="B53" s="8" t="s">
        <v>185</v>
      </c>
      <c r="C53" s="30"/>
      <c r="D53" s="46">
        <v>0</v>
      </c>
      <c r="E53" s="44">
        <v>0</v>
      </c>
      <c r="F53" s="43">
        <v>0</v>
      </c>
      <c r="G53" s="44">
        <v>0</v>
      </c>
    </row>
    <row r="54" spans="1:7" ht="12.75">
      <c r="A54" s="31"/>
      <c r="B54" s="8" t="s">
        <v>82</v>
      </c>
      <c r="C54" s="30"/>
      <c r="D54" s="43"/>
      <c r="E54" s="44"/>
      <c r="F54" s="43"/>
      <c r="G54" s="40"/>
    </row>
    <row r="55" spans="1:7" ht="12.75">
      <c r="A55" s="31"/>
      <c r="B55" s="8" t="s">
        <v>83</v>
      </c>
      <c r="C55" s="30"/>
      <c r="D55" s="47">
        <f>+D52+D53</f>
        <v>0</v>
      </c>
      <c r="E55" s="48">
        <v>0</v>
      </c>
      <c r="F55" s="47">
        <f>+F52+F53</f>
        <v>0</v>
      </c>
      <c r="G55" s="48">
        <v>0</v>
      </c>
    </row>
    <row r="56" spans="1:7" ht="9.75" customHeight="1">
      <c r="A56" s="31"/>
      <c r="B56" s="8"/>
      <c r="C56" s="30"/>
      <c r="D56" s="39"/>
      <c r="E56" s="40"/>
      <c r="F56" s="39"/>
      <c r="G56" s="40"/>
    </row>
    <row r="57" spans="1:7" ht="12.75">
      <c r="A57" s="31" t="s">
        <v>186</v>
      </c>
      <c r="B57" s="8" t="s">
        <v>187</v>
      </c>
      <c r="C57" s="30"/>
      <c r="D57" s="39"/>
      <c r="E57" s="40"/>
      <c r="F57" s="39"/>
      <c r="G57" s="40"/>
    </row>
    <row r="58" spans="1:7" ht="13.5" thickBot="1">
      <c r="A58" s="31"/>
      <c r="B58" s="8" t="s">
        <v>79</v>
      </c>
      <c r="C58" s="30"/>
      <c r="D58" s="49">
        <f>+D49+D55</f>
        <v>1538</v>
      </c>
      <c r="E58" s="50">
        <f>+E49+E55</f>
        <v>-73</v>
      </c>
      <c r="F58" s="49">
        <f>+F49+F55</f>
        <v>6661</v>
      </c>
      <c r="G58" s="50">
        <f>+G49+G55</f>
        <v>-4694</v>
      </c>
    </row>
    <row r="59" spans="1:7" ht="9.75" customHeight="1" thickTop="1">
      <c r="A59" s="31"/>
      <c r="B59" s="8"/>
      <c r="C59" s="30"/>
      <c r="D59" s="39"/>
      <c r="E59" s="40"/>
      <c r="F59" s="39"/>
      <c r="G59" s="40"/>
    </row>
    <row r="60" spans="1:7" ht="12.75">
      <c r="A60" s="61">
        <v>3</v>
      </c>
      <c r="B60" s="8" t="s">
        <v>188</v>
      </c>
      <c r="C60" s="30"/>
      <c r="D60" s="39"/>
      <c r="E60" s="40"/>
      <c r="F60" s="39"/>
      <c r="G60" s="40"/>
    </row>
    <row r="61" spans="1:7" ht="12.75">
      <c r="A61" s="31"/>
      <c r="B61" s="8" t="s">
        <v>85</v>
      </c>
      <c r="C61" s="30"/>
      <c r="D61" s="39"/>
      <c r="E61" s="40"/>
      <c r="F61" s="39"/>
      <c r="G61" s="40"/>
    </row>
    <row r="62" spans="1:7" ht="12.75">
      <c r="A62" s="31"/>
      <c r="B62" s="8" t="s">
        <v>189</v>
      </c>
      <c r="C62" s="30"/>
      <c r="D62" s="39"/>
      <c r="E62" s="40"/>
      <c r="F62" s="39"/>
      <c r="G62" s="40"/>
    </row>
    <row r="63" spans="1:7" ht="12" customHeight="1">
      <c r="A63" s="31"/>
      <c r="B63" s="8"/>
      <c r="C63" s="30"/>
      <c r="D63" s="39"/>
      <c r="E63" s="40"/>
      <c r="F63" s="39"/>
      <c r="G63" s="40"/>
    </row>
    <row r="64" spans="1:7" ht="12.75">
      <c r="A64" s="31"/>
      <c r="B64" s="8" t="s">
        <v>190</v>
      </c>
      <c r="C64" s="30"/>
      <c r="D64" s="51">
        <f>+D49/39900*100</f>
        <v>3.854636591478697</v>
      </c>
      <c r="E64" s="52">
        <v>-0.2</v>
      </c>
      <c r="F64" s="51">
        <f>+F49/39900*100</f>
        <v>16.694235588972433</v>
      </c>
      <c r="G64" s="52">
        <v>-13.42</v>
      </c>
    </row>
    <row r="65" spans="1:7" ht="12.75">
      <c r="A65" s="31"/>
      <c r="B65" s="8"/>
      <c r="C65" s="30"/>
      <c r="D65" s="53"/>
      <c r="E65" s="54"/>
      <c r="F65" s="53"/>
      <c r="G65" s="54"/>
    </row>
    <row r="66" spans="1:7" ht="12.75">
      <c r="A66" s="31"/>
      <c r="B66" s="8" t="s">
        <v>191</v>
      </c>
      <c r="C66" s="30"/>
      <c r="D66" s="51">
        <f>+D49/59850*100</f>
        <v>2.5697577276524646</v>
      </c>
      <c r="E66" s="52">
        <v>-0.18</v>
      </c>
      <c r="F66" s="51">
        <f>+F49/59850*100</f>
        <v>11.129490392648288</v>
      </c>
      <c r="G66" s="52">
        <v>-12.31</v>
      </c>
    </row>
    <row r="67" spans="1:7" ht="12.75">
      <c r="A67" s="33"/>
      <c r="B67" s="11"/>
      <c r="C67" s="34"/>
      <c r="D67" s="41"/>
      <c r="E67" s="42"/>
      <c r="F67" s="41"/>
      <c r="G67" s="42"/>
    </row>
  </sheetData>
  <mergeCells count="2">
    <mergeCell ref="D6:E6"/>
    <mergeCell ref="F6:G6"/>
  </mergeCells>
  <printOptions/>
  <pageMargins left="0.66" right="0.45" top="0.32" bottom="0.42" header="0.25" footer="0.3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="75" zoomScaleNormal="75" workbookViewId="0" topLeftCell="A345">
      <selection activeCell="A1" sqref="A1:G364"/>
    </sheetView>
  </sheetViews>
  <sheetFormatPr defaultColWidth="9.140625" defaultRowHeight="12.75"/>
  <cols>
    <col min="1" max="1" width="7.00390625" style="0" customWidth="1"/>
    <col min="6" max="7" width="20.7109375" style="0" customWidth="1"/>
    <col min="8" max="8" width="11.140625" style="0" customWidth="1"/>
  </cols>
  <sheetData>
    <row r="1" spans="2:7" ht="15">
      <c r="B1" s="5" t="s">
        <v>86</v>
      </c>
      <c r="G1" s="35">
        <f ca="1">NOW()</f>
        <v>37202.438050462966</v>
      </c>
    </row>
    <row r="2" ht="15">
      <c r="B2" s="6" t="s">
        <v>276</v>
      </c>
    </row>
    <row r="4" spans="2:7" ht="12.75">
      <c r="B4" t="s">
        <v>87</v>
      </c>
      <c r="F4" s="12" t="s">
        <v>88</v>
      </c>
      <c r="G4" s="12" t="s">
        <v>163</v>
      </c>
    </row>
    <row r="5" spans="6:7" ht="12.75">
      <c r="F5" s="13" t="s">
        <v>89</v>
      </c>
      <c r="G5" s="13" t="s">
        <v>164</v>
      </c>
    </row>
    <row r="6" spans="6:7" ht="12.75">
      <c r="F6" s="13" t="s">
        <v>59</v>
      </c>
      <c r="G6" s="13" t="s">
        <v>165</v>
      </c>
    </row>
    <row r="7" spans="6:7" ht="12.75">
      <c r="F7" s="13" t="s">
        <v>275</v>
      </c>
      <c r="G7" s="13" t="s">
        <v>166</v>
      </c>
    </row>
    <row r="8" spans="6:7" ht="12.75">
      <c r="F8" s="14" t="s">
        <v>60</v>
      </c>
      <c r="G8" s="14" t="s">
        <v>60</v>
      </c>
    </row>
    <row r="10" spans="1:7" ht="12.75">
      <c r="A10" s="26"/>
      <c r="B10" s="27"/>
      <c r="C10" s="27"/>
      <c r="D10" s="27"/>
      <c r="E10" s="28"/>
      <c r="F10" s="15"/>
      <c r="G10" s="15"/>
    </row>
    <row r="11" spans="1:7" ht="12.75">
      <c r="A11" s="29" t="s">
        <v>90</v>
      </c>
      <c r="B11" s="8" t="s">
        <v>91</v>
      </c>
      <c r="C11" s="8"/>
      <c r="D11" s="8"/>
      <c r="E11" s="30"/>
      <c r="F11" s="16">
        <v>44632</v>
      </c>
      <c r="G11" s="16">
        <v>50053</v>
      </c>
    </row>
    <row r="12" spans="1:7" ht="12.75">
      <c r="A12" s="29" t="s">
        <v>92</v>
      </c>
      <c r="B12" s="8" t="s">
        <v>93</v>
      </c>
      <c r="C12" s="8"/>
      <c r="D12" s="8"/>
      <c r="E12" s="30"/>
      <c r="F12" s="16"/>
      <c r="G12" s="16"/>
    </row>
    <row r="13" spans="1:7" ht="12.75">
      <c r="A13" s="29" t="s">
        <v>94</v>
      </c>
      <c r="B13" s="8" t="s">
        <v>95</v>
      </c>
      <c r="C13" s="8"/>
      <c r="D13" s="8"/>
      <c r="E13" s="30"/>
      <c r="F13" s="16"/>
      <c r="G13" s="16"/>
    </row>
    <row r="14" spans="1:7" ht="12.75">
      <c r="A14" s="29" t="s">
        <v>96</v>
      </c>
      <c r="B14" s="8" t="s">
        <v>97</v>
      </c>
      <c r="C14" s="8"/>
      <c r="D14" s="8"/>
      <c r="E14" s="30"/>
      <c r="F14" s="16">
        <f>2170+23</f>
        <v>2193</v>
      </c>
      <c r="G14" s="16">
        <v>2530</v>
      </c>
    </row>
    <row r="15" spans="1:7" ht="12.75">
      <c r="A15" s="31"/>
      <c r="B15" s="8"/>
      <c r="C15" s="8"/>
      <c r="D15" s="8"/>
      <c r="E15" s="30"/>
      <c r="F15" s="16"/>
      <c r="G15" s="16"/>
    </row>
    <row r="16" spans="1:7" ht="12.75">
      <c r="A16" s="29" t="s">
        <v>98</v>
      </c>
      <c r="B16" s="8" t="s">
        <v>99</v>
      </c>
      <c r="C16" s="8"/>
      <c r="D16" s="8"/>
      <c r="E16" s="30"/>
      <c r="F16" s="16"/>
      <c r="G16" s="16"/>
    </row>
    <row r="17" spans="1:7" ht="12.75">
      <c r="A17" s="31"/>
      <c r="B17" s="8" t="s">
        <v>100</v>
      </c>
      <c r="C17" s="8"/>
      <c r="D17" s="8"/>
      <c r="E17" s="30"/>
      <c r="F17" s="16">
        <f>19535+1</f>
        <v>19536</v>
      </c>
      <c r="G17" s="16">
        <v>18443</v>
      </c>
    </row>
    <row r="18" spans="1:7" ht="12.75">
      <c r="A18" s="31"/>
      <c r="B18" s="8" t="s">
        <v>101</v>
      </c>
      <c r="C18" s="8"/>
      <c r="D18" s="8"/>
      <c r="E18" s="30"/>
      <c r="F18" s="16">
        <f>4905-118+1648+1</f>
        <v>6436</v>
      </c>
      <c r="G18" s="16">
        <v>8459</v>
      </c>
    </row>
    <row r="19" spans="1:7" ht="12.75">
      <c r="A19" s="31"/>
      <c r="B19" s="8" t="s">
        <v>102</v>
      </c>
      <c r="C19" s="8"/>
      <c r="D19" s="8"/>
      <c r="E19" s="30"/>
      <c r="F19" s="16"/>
      <c r="G19" s="16"/>
    </row>
    <row r="20" spans="1:7" ht="12.75">
      <c r="A20" s="31"/>
      <c r="B20" s="8" t="s">
        <v>103</v>
      </c>
      <c r="C20" s="8"/>
      <c r="D20" s="8"/>
      <c r="E20" s="30"/>
      <c r="F20" s="16">
        <v>1046</v>
      </c>
      <c r="G20" s="16">
        <v>1375</v>
      </c>
    </row>
    <row r="21" spans="1:7" ht="12.75">
      <c r="A21" s="31"/>
      <c r="B21" s="8" t="s">
        <v>104</v>
      </c>
      <c r="C21" s="8"/>
      <c r="D21" s="8"/>
      <c r="E21" s="30"/>
      <c r="F21" s="16"/>
      <c r="G21" s="16"/>
    </row>
    <row r="22" spans="1:7" ht="12.75">
      <c r="A22" s="31"/>
      <c r="B22" s="8"/>
      <c r="C22" s="8"/>
      <c r="D22" s="8"/>
      <c r="E22" s="30"/>
      <c r="F22" s="16"/>
      <c r="G22" s="16"/>
    </row>
    <row r="23" spans="1:7" ht="12.75">
      <c r="A23" s="31"/>
      <c r="B23" s="8"/>
      <c r="C23" s="8"/>
      <c r="D23" s="8"/>
      <c r="E23" s="30"/>
      <c r="F23" s="17">
        <f>SUM(F17:F22)</f>
        <v>27018</v>
      </c>
      <c r="G23" s="17">
        <f>SUM(G17:G22)</f>
        <v>28277</v>
      </c>
    </row>
    <row r="24" spans="1:7" ht="12.75">
      <c r="A24" s="31"/>
      <c r="B24" s="8"/>
      <c r="C24" s="8"/>
      <c r="D24" s="8"/>
      <c r="E24" s="30"/>
      <c r="F24" s="16"/>
      <c r="G24" s="16"/>
    </row>
    <row r="25" spans="1:7" ht="12.75">
      <c r="A25" s="29" t="s">
        <v>105</v>
      </c>
      <c r="B25" s="8" t="s">
        <v>106</v>
      </c>
      <c r="C25" s="8"/>
      <c r="D25" s="8"/>
      <c r="E25" s="30"/>
      <c r="F25" s="16"/>
      <c r="G25" s="16"/>
    </row>
    <row r="26" spans="1:7" ht="12.75">
      <c r="A26" s="31"/>
      <c r="B26" s="8" t="s">
        <v>107</v>
      </c>
      <c r="C26" s="8"/>
      <c r="D26" s="8"/>
      <c r="E26" s="30"/>
      <c r="F26" s="16">
        <f>1171+12479</f>
        <v>13650</v>
      </c>
      <c r="G26" s="16">
        <v>23219</v>
      </c>
    </row>
    <row r="27" spans="1:7" ht="12.75">
      <c r="A27" s="31"/>
      <c r="B27" s="8" t="s">
        <v>108</v>
      </c>
      <c r="C27" s="8"/>
      <c r="D27" s="8"/>
      <c r="E27" s="30"/>
      <c r="F27" s="16">
        <v>4213</v>
      </c>
      <c r="G27" s="16">
        <v>4335</v>
      </c>
    </row>
    <row r="28" spans="1:7" ht="12.75">
      <c r="A28" s="31"/>
      <c r="B28" s="8" t="s">
        <v>109</v>
      </c>
      <c r="C28" s="8"/>
      <c r="D28" s="8"/>
      <c r="E28" s="30"/>
      <c r="F28" s="16">
        <f>7943+23</f>
        <v>7966</v>
      </c>
      <c r="G28" s="16">
        <v>9902</v>
      </c>
    </row>
    <row r="29" spans="1:7" ht="12.75">
      <c r="A29" s="31"/>
      <c r="B29" s="8" t="s">
        <v>110</v>
      </c>
      <c r="C29" s="8"/>
      <c r="D29" s="8"/>
      <c r="E29" s="30"/>
      <c r="F29" s="16">
        <v>58</v>
      </c>
      <c r="G29" s="16">
        <v>58</v>
      </c>
    </row>
    <row r="30" spans="1:7" ht="12.75">
      <c r="A30" s="31"/>
      <c r="B30" s="8" t="s">
        <v>111</v>
      </c>
      <c r="C30" s="8"/>
      <c r="D30" s="8"/>
      <c r="E30" s="30"/>
      <c r="F30" s="16"/>
      <c r="G30" s="16"/>
    </row>
    <row r="31" spans="1:7" ht="12.75">
      <c r="A31" s="31"/>
      <c r="B31" s="8"/>
      <c r="C31" s="8"/>
      <c r="D31" s="8"/>
      <c r="E31" s="30"/>
      <c r="F31" s="16"/>
      <c r="G31" s="16"/>
    </row>
    <row r="32" spans="1:7" ht="12.75">
      <c r="A32" s="31"/>
      <c r="B32" s="8"/>
      <c r="C32" s="8"/>
      <c r="D32" s="8"/>
      <c r="E32" s="30"/>
      <c r="F32" s="17">
        <f>SUM(F26:F31)</f>
        <v>25887</v>
      </c>
      <c r="G32" s="17">
        <f>SUM(G26:G31)</f>
        <v>37514</v>
      </c>
    </row>
    <row r="33" spans="1:7" ht="12.75">
      <c r="A33" s="31"/>
      <c r="B33" s="8"/>
      <c r="C33" s="8"/>
      <c r="D33" s="8"/>
      <c r="E33" s="30"/>
      <c r="F33" s="16"/>
      <c r="G33" s="16"/>
    </row>
    <row r="34" spans="1:7" ht="12.75">
      <c r="A34" s="29" t="s">
        <v>112</v>
      </c>
      <c r="B34" s="8" t="s">
        <v>113</v>
      </c>
      <c r="C34" s="8"/>
      <c r="D34" s="8"/>
      <c r="E34" s="32"/>
      <c r="F34" s="18">
        <f>+F23-F32</f>
        <v>1131</v>
      </c>
      <c r="G34" s="18">
        <f>+G23-G32</f>
        <v>-9237</v>
      </c>
    </row>
    <row r="35" spans="1:7" ht="12.75">
      <c r="A35" s="31"/>
      <c r="B35" s="8"/>
      <c r="C35" s="8"/>
      <c r="D35" s="8"/>
      <c r="E35" s="30"/>
      <c r="F35" s="16"/>
      <c r="G35" s="16"/>
    </row>
    <row r="36" spans="1:7" ht="13.5" thickBot="1">
      <c r="A36" s="31"/>
      <c r="B36" s="8"/>
      <c r="C36" s="8"/>
      <c r="D36" s="8"/>
      <c r="E36" s="30"/>
      <c r="F36" s="19">
        <f>+F34+F11+F12+F13+F14</f>
        <v>47956</v>
      </c>
      <c r="G36" s="19">
        <f>+G34+G11+G12+G13+G14</f>
        <v>43346</v>
      </c>
    </row>
    <row r="37" spans="1:7" ht="13.5" thickTop="1">
      <c r="A37" s="31"/>
      <c r="B37" s="8"/>
      <c r="C37" s="8"/>
      <c r="D37" s="8"/>
      <c r="E37" s="30"/>
      <c r="F37" s="16"/>
      <c r="G37" s="16"/>
    </row>
    <row r="38" spans="1:7" ht="12.75">
      <c r="A38" s="29" t="s">
        <v>114</v>
      </c>
      <c r="B38" s="8" t="s">
        <v>115</v>
      </c>
      <c r="C38" s="8"/>
      <c r="D38" s="8"/>
      <c r="E38" s="30"/>
      <c r="F38" s="16"/>
      <c r="G38" s="16"/>
    </row>
    <row r="39" spans="1:7" ht="12.75">
      <c r="A39" s="31"/>
      <c r="B39" s="8" t="s">
        <v>116</v>
      </c>
      <c r="C39" s="8"/>
      <c r="D39" s="8"/>
      <c r="E39" s="30"/>
      <c r="F39" s="16">
        <v>39900</v>
      </c>
      <c r="G39" s="16">
        <v>39900</v>
      </c>
    </row>
    <row r="40" spans="1:7" ht="12.75">
      <c r="A40" s="31"/>
      <c r="B40" s="8" t="s">
        <v>117</v>
      </c>
      <c r="C40" s="8"/>
      <c r="D40" s="8"/>
      <c r="E40" s="30"/>
      <c r="F40" s="16"/>
      <c r="G40" s="16"/>
    </row>
    <row r="41" spans="1:7" ht="12.75">
      <c r="A41" s="31"/>
      <c r="B41" s="8" t="s">
        <v>118</v>
      </c>
      <c r="C41" s="8"/>
      <c r="D41" s="8"/>
      <c r="E41" s="30"/>
      <c r="F41" s="16">
        <v>5505</v>
      </c>
      <c r="G41" s="16">
        <v>5505</v>
      </c>
    </row>
    <row r="42" spans="1:7" ht="12.75">
      <c r="A42" s="31"/>
      <c r="B42" s="8" t="s">
        <v>119</v>
      </c>
      <c r="C42" s="8"/>
      <c r="D42" s="8"/>
      <c r="E42" s="30"/>
      <c r="F42" s="16"/>
      <c r="G42" s="16"/>
    </row>
    <row r="43" spans="1:7" ht="12.75">
      <c r="A43" s="31"/>
      <c r="B43" s="8" t="s">
        <v>120</v>
      </c>
      <c r="C43" s="8"/>
      <c r="D43" s="8"/>
      <c r="E43" s="30"/>
      <c r="F43" s="16"/>
      <c r="G43" s="16"/>
    </row>
    <row r="44" spans="1:7" ht="12.75">
      <c r="A44" s="31"/>
      <c r="B44" s="8" t="s">
        <v>121</v>
      </c>
      <c r="C44" s="8"/>
      <c r="D44" s="8"/>
      <c r="E44" s="30"/>
      <c r="F44" s="16"/>
      <c r="G44" s="16"/>
    </row>
    <row r="45" spans="1:7" ht="12.75">
      <c r="A45" s="31"/>
      <c r="B45" s="8" t="s">
        <v>122</v>
      </c>
      <c r="C45" s="8"/>
      <c r="D45" s="8"/>
      <c r="E45" s="30"/>
      <c r="F45" s="18">
        <f>-10310+6661</f>
        <v>-3649</v>
      </c>
      <c r="G45" s="18">
        <v>-10310</v>
      </c>
    </row>
    <row r="46" spans="1:7" ht="12.75">
      <c r="A46" s="31"/>
      <c r="B46" s="8" t="s">
        <v>123</v>
      </c>
      <c r="C46" s="8"/>
      <c r="D46" s="8"/>
      <c r="E46" s="30"/>
      <c r="F46" s="20"/>
      <c r="G46" s="20"/>
    </row>
    <row r="47" spans="1:7" ht="12.75">
      <c r="A47" s="31"/>
      <c r="B47" s="8"/>
      <c r="C47" s="8"/>
      <c r="D47" s="8"/>
      <c r="E47" s="30"/>
      <c r="F47" s="16"/>
      <c r="G47" s="16"/>
    </row>
    <row r="48" spans="1:7" ht="12.75">
      <c r="A48" s="31"/>
      <c r="B48" s="8"/>
      <c r="C48" s="8"/>
      <c r="D48" s="8"/>
      <c r="E48" s="30"/>
      <c r="F48" s="21">
        <f>SUM(F39:F47)</f>
        <v>41756</v>
      </c>
      <c r="G48" s="21">
        <f>SUM(G39:G47)</f>
        <v>35095</v>
      </c>
    </row>
    <row r="49" spans="1:7" ht="12.75">
      <c r="A49" s="31"/>
      <c r="B49" s="8"/>
      <c r="C49" s="8"/>
      <c r="D49" s="8"/>
      <c r="E49" s="30"/>
      <c r="F49" s="22"/>
      <c r="G49" s="16"/>
    </row>
    <row r="50" spans="1:7" ht="12.75">
      <c r="A50" s="29" t="s">
        <v>124</v>
      </c>
      <c r="B50" s="8" t="s">
        <v>125</v>
      </c>
      <c r="C50" s="8"/>
      <c r="D50" s="8"/>
      <c r="E50" s="30"/>
      <c r="F50" s="16">
        <v>1753</v>
      </c>
      <c r="G50" s="16">
        <v>1209</v>
      </c>
    </row>
    <row r="51" spans="1:7" ht="12.75">
      <c r="A51" s="29" t="s">
        <v>126</v>
      </c>
      <c r="B51" s="8" t="s">
        <v>127</v>
      </c>
      <c r="C51" s="8"/>
      <c r="D51" s="8"/>
      <c r="E51" s="30"/>
      <c r="F51" s="16">
        <v>604</v>
      </c>
      <c r="G51" s="16">
        <v>3283</v>
      </c>
    </row>
    <row r="52" spans="1:7" ht="12.75">
      <c r="A52" s="29" t="s">
        <v>128</v>
      </c>
      <c r="B52" s="8" t="s">
        <v>162</v>
      </c>
      <c r="C52" s="8"/>
      <c r="D52" s="8"/>
      <c r="E52" s="30"/>
      <c r="F52" s="16">
        <f>641+3201+1</f>
        <v>3843</v>
      </c>
      <c r="G52" s="16">
        <v>3759</v>
      </c>
    </row>
    <row r="53" spans="1:7" ht="12.75">
      <c r="A53" s="31"/>
      <c r="B53" s="8"/>
      <c r="C53" s="8"/>
      <c r="D53" s="8"/>
      <c r="E53" s="30"/>
      <c r="F53" s="16"/>
      <c r="G53" s="16"/>
    </row>
    <row r="54" spans="1:7" ht="13.5" thickBot="1">
      <c r="A54" s="31"/>
      <c r="B54" s="8"/>
      <c r="C54" s="8"/>
      <c r="D54" s="8"/>
      <c r="E54" s="30"/>
      <c r="F54" s="19">
        <f>+F48+F50+F51+F52</f>
        <v>47956</v>
      </c>
      <c r="G54" s="19">
        <f>+G48+G50+G51+G52</f>
        <v>43346</v>
      </c>
    </row>
    <row r="55" spans="1:7" ht="13.5" thickTop="1">
      <c r="A55" s="31"/>
      <c r="B55" s="8"/>
      <c r="C55" s="8"/>
      <c r="D55" s="8"/>
      <c r="E55" s="30"/>
      <c r="F55" s="23"/>
      <c r="G55" s="23"/>
    </row>
    <row r="56" spans="1:7" ht="12.75">
      <c r="A56" s="29" t="s">
        <v>129</v>
      </c>
      <c r="B56" s="8" t="s">
        <v>130</v>
      </c>
      <c r="C56" s="8"/>
      <c r="D56" s="8"/>
      <c r="E56" s="30"/>
      <c r="F56" s="24">
        <f>+(F48-F14)/39900</f>
        <v>0.9915538847117794</v>
      </c>
      <c r="G56" s="24">
        <f>+(G48-G14)/39900</f>
        <v>0.8161654135338345</v>
      </c>
    </row>
    <row r="57" spans="1:7" ht="12.75">
      <c r="A57" s="33"/>
      <c r="B57" s="11"/>
      <c r="C57" s="11"/>
      <c r="D57" s="11"/>
      <c r="E57" s="34"/>
      <c r="F57" s="25"/>
      <c r="G57" s="25"/>
    </row>
    <row r="59" spans="6:7" ht="12.75">
      <c r="F59" s="4">
        <f>+F54-F36</f>
        <v>0</v>
      </c>
      <c r="G59" s="4">
        <f>+G54-G36</f>
        <v>0</v>
      </c>
    </row>
  </sheetData>
  <printOptions horizontalCentered="1"/>
  <pageMargins left="0.75" right="0.75" top="0.54" bottom="0.46" header="0.41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39"/>
  <sheetViews>
    <sheetView tabSelected="1" zoomScaleSheetLayoutView="50" workbookViewId="0" topLeftCell="A220">
      <selection activeCell="E236" sqref="E236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4.8515625" style="0" customWidth="1"/>
    <col min="10" max="11" width="16.57421875" style="0" customWidth="1"/>
  </cols>
  <sheetData>
    <row r="2" spans="2:3" ht="12.75">
      <c r="B2" t="s">
        <v>295</v>
      </c>
      <c r="C2" s="9" t="s">
        <v>131</v>
      </c>
    </row>
    <row r="3" ht="12.75">
      <c r="C3" s="9" t="s">
        <v>277</v>
      </c>
    </row>
    <row r="4" ht="12.75">
      <c r="C4" t="s">
        <v>132</v>
      </c>
    </row>
    <row r="6" spans="2:3" ht="12.75">
      <c r="B6">
        <v>1</v>
      </c>
      <c r="C6" s="9" t="s">
        <v>136</v>
      </c>
    </row>
    <row r="7" ht="12.75">
      <c r="C7" t="s">
        <v>137</v>
      </c>
    </row>
    <row r="8" ht="12.75">
      <c r="C8" t="s">
        <v>193</v>
      </c>
    </row>
    <row r="9" ht="12.75">
      <c r="C9" t="s">
        <v>138</v>
      </c>
    </row>
    <row r="11" spans="2:3" ht="12.75">
      <c r="B11">
        <v>2</v>
      </c>
      <c r="C11" s="9" t="s">
        <v>144</v>
      </c>
    </row>
    <row r="12" ht="12.75">
      <c r="C12" t="s">
        <v>139</v>
      </c>
    </row>
    <row r="13" spans="10:11" ht="12.75">
      <c r="J13" s="3"/>
      <c r="K13" s="3"/>
    </row>
    <row r="14" spans="2:11" ht="12.75">
      <c r="B14">
        <v>3</v>
      </c>
      <c r="C14" s="9" t="s">
        <v>145</v>
      </c>
      <c r="J14" s="3"/>
      <c r="K14" s="3"/>
    </row>
    <row r="15" ht="12.75">
      <c r="C15" s="10" t="s">
        <v>140</v>
      </c>
    </row>
    <row r="16" spans="10:11" ht="12.75">
      <c r="J16" s="3"/>
      <c r="K16" s="3"/>
    </row>
    <row r="17" spans="2:3" ht="12.75">
      <c r="B17">
        <v>4</v>
      </c>
      <c r="C17" s="9" t="s">
        <v>141</v>
      </c>
    </row>
    <row r="18" ht="12.75">
      <c r="C18" s="10" t="s">
        <v>194</v>
      </c>
    </row>
    <row r="19" ht="12.75">
      <c r="C19" s="10" t="s">
        <v>195</v>
      </c>
    </row>
    <row r="20" ht="12.75">
      <c r="C20" t="s">
        <v>196</v>
      </c>
    </row>
    <row r="22" ht="0.75" customHeight="1">
      <c r="C22" s="9"/>
    </row>
    <row r="23" ht="12.75" hidden="1"/>
    <row r="24" ht="12.75" hidden="1"/>
    <row r="25" ht="12.75" hidden="1"/>
    <row r="26" spans="2:3" ht="12.75">
      <c r="B26">
        <v>5</v>
      </c>
      <c r="C26" s="9" t="s">
        <v>146</v>
      </c>
    </row>
    <row r="27" ht="12.75">
      <c r="C27" t="s">
        <v>160</v>
      </c>
    </row>
    <row r="29" spans="2:3" ht="12.75">
      <c r="B29">
        <v>6</v>
      </c>
      <c r="C29" s="9" t="s">
        <v>147</v>
      </c>
    </row>
    <row r="30" spans="3:10" ht="12.75">
      <c r="C30" t="s">
        <v>198</v>
      </c>
      <c r="J30" s="2"/>
    </row>
    <row r="31" ht="12.75">
      <c r="C31" t="s">
        <v>197</v>
      </c>
    </row>
    <row r="33" spans="2:3" ht="12.75">
      <c r="B33">
        <v>7</v>
      </c>
      <c r="C33" s="9" t="s">
        <v>148</v>
      </c>
    </row>
    <row r="34" ht="12.75">
      <c r="C34" t="s">
        <v>199</v>
      </c>
    </row>
    <row r="35" ht="12.75">
      <c r="C35" t="s">
        <v>197</v>
      </c>
    </row>
    <row r="37" spans="2:3" ht="12.75">
      <c r="B37">
        <v>8</v>
      </c>
      <c r="C37" s="9" t="s">
        <v>149</v>
      </c>
    </row>
    <row r="38" ht="12.75">
      <c r="C38" t="s">
        <v>161</v>
      </c>
    </row>
    <row r="40" ht="12.75" hidden="1">
      <c r="C40" s="9"/>
    </row>
    <row r="41" ht="12.75" hidden="1"/>
    <row r="42" ht="12.75" hidden="1"/>
    <row r="43" ht="12.75" hidden="1"/>
    <row r="44" spans="2:3" ht="12.75">
      <c r="B44">
        <v>9</v>
      </c>
      <c r="C44" s="9" t="s">
        <v>151</v>
      </c>
    </row>
    <row r="45" ht="12.75">
      <c r="C45" t="s">
        <v>202</v>
      </c>
    </row>
    <row r="46" ht="12.75">
      <c r="C46" t="s">
        <v>201</v>
      </c>
    </row>
    <row r="48" spans="2:9" ht="12.75">
      <c r="B48">
        <v>10</v>
      </c>
      <c r="C48" s="9" t="s">
        <v>159</v>
      </c>
      <c r="H48" s="67" t="s">
        <v>133</v>
      </c>
      <c r="I48" s="67" t="s">
        <v>134</v>
      </c>
    </row>
    <row r="49" spans="8:9" ht="12.75">
      <c r="H49" s="2" t="s">
        <v>60</v>
      </c>
      <c r="I49" s="2" t="s">
        <v>60</v>
      </c>
    </row>
    <row r="51" spans="3:9" ht="12.75">
      <c r="C51" t="s">
        <v>206</v>
      </c>
      <c r="D51" t="s">
        <v>203</v>
      </c>
      <c r="H51" s="4">
        <v>495</v>
      </c>
      <c r="I51" s="4">
        <v>13156</v>
      </c>
    </row>
    <row r="52" spans="3:9" ht="12.75">
      <c r="C52" t="s">
        <v>204</v>
      </c>
      <c r="D52" t="s">
        <v>205</v>
      </c>
      <c r="H52" s="4">
        <v>2092</v>
      </c>
      <c r="I52" s="4">
        <v>1713</v>
      </c>
    </row>
    <row r="53" spans="8:9" ht="12.75">
      <c r="H53" s="4"/>
      <c r="I53" s="4"/>
    </row>
    <row r="54" spans="8:9" ht="12.75">
      <c r="H54" s="7">
        <f>+H51+H52</f>
        <v>2587</v>
      </c>
      <c r="I54" s="7">
        <f>+I51+I52</f>
        <v>14869</v>
      </c>
    </row>
    <row r="55" spans="8:9" ht="12.75">
      <c r="H55" s="8"/>
      <c r="I55" s="8"/>
    </row>
    <row r="56" spans="2:3" ht="12.75">
      <c r="B56">
        <v>11</v>
      </c>
      <c r="C56" s="9" t="s">
        <v>152</v>
      </c>
    </row>
    <row r="57" spans="3:4" ht="12.75">
      <c r="C57" s="2">
        <v>1</v>
      </c>
      <c r="D57" t="s">
        <v>207</v>
      </c>
    </row>
    <row r="58" spans="3:4" ht="12.75">
      <c r="C58" s="2"/>
      <c r="D58" t="s">
        <v>208</v>
      </c>
    </row>
    <row r="59" spans="3:4" ht="12.75">
      <c r="C59" s="2"/>
      <c r="D59" t="s">
        <v>209</v>
      </c>
    </row>
    <row r="60" spans="3:4" ht="12.75">
      <c r="C60" s="2"/>
      <c r="D60" t="s">
        <v>48</v>
      </c>
    </row>
    <row r="61" spans="3:4" ht="12.75">
      <c r="C61" s="2"/>
      <c r="D61" t="s">
        <v>210</v>
      </c>
    </row>
    <row r="62" spans="3:4" ht="12.75">
      <c r="C62" s="2"/>
      <c r="D62" t="s">
        <v>211</v>
      </c>
    </row>
    <row r="63" spans="3:4" ht="12.75">
      <c r="C63" s="2"/>
      <c r="D63" t="s">
        <v>213</v>
      </c>
    </row>
    <row r="64" spans="3:4" ht="12.75">
      <c r="C64" s="2"/>
      <c r="D64" t="s">
        <v>212</v>
      </c>
    </row>
    <row r="65" spans="3:4" ht="12.75">
      <c r="C65" s="2"/>
      <c r="D65" t="s">
        <v>214</v>
      </c>
    </row>
    <row r="66" spans="3:4" ht="12.75">
      <c r="C66" s="2"/>
      <c r="D66" t="s">
        <v>216</v>
      </c>
    </row>
    <row r="67" spans="3:4" ht="12.75">
      <c r="C67" s="2"/>
      <c r="D67" s="66" t="s">
        <v>215</v>
      </c>
    </row>
    <row r="68" spans="3:4" ht="12.75">
      <c r="C68" s="2"/>
      <c r="D68" t="s">
        <v>217</v>
      </c>
    </row>
    <row r="69" spans="3:4" ht="12.75">
      <c r="C69" s="2"/>
      <c r="D69" t="s">
        <v>219</v>
      </c>
    </row>
    <row r="70" spans="3:4" ht="12.75">
      <c r="C70" s="2"/>
      <c r="D70" t="s">
        <v>49</v>
      </c>
    </row>
    <row r="71" spans="3:4" ht="12.75">
      <c r="C71" s="2"/>
      <c r="D71" t="s">
        <v>218</v>
      </c>
    </row>
    <row r="72" spans="3:4" ht="12.75">
      <c r="C72" s="2">
        <v>2</v>
      </c>
      <c r="D72" t="s">
        <v>220</v>
      </c>
    </row>
    <row r="73" spans="3:4" ht="12.75">
      <c r="C73" s="2"/>
      <c r="D73" t="s">
        <v>223</v>
      </c>
    </row>
    <row r="74" spans="3:4" ht="12.75">
      <c r="C74" s="2"/>
      <c r="D74" t="s">
        <v>222</v>
      </c>
    </row>
    <row r="75" spans="3:4" ht="12.75">
      <c r="C75" s="2"/>
      <c r="D75" t="s">
        <v>221</v>
      </c>
    </row>
    <row r="76" spans="3:4" ht="12.75">
      <c r="C76" s="2">
        <v>3</v>
      </c>
      <c r="D76" t="s">
        <v>224</v>
      </c>
    </row>
    <row r="77" spans="3:4" ht="12.75">
      <c r="C77" s="2"/>
      <c r="D77" t="s">
        <v>225</v>
      </c>
    </row>
    <row r="78" spans="3:4" ht="12.75">
      <c r="C78" s="2"/>
      <c r="D78" t="s">
        <v>227</v>
      </c>
    </row>
    <row r="79" spans="3:4" ht="12.75">
      <c r="C79" s="2"/>
      <c r="D79" t="s">
        <v>226</v>
      </c>
    </row>
    <row r="80" spans="3:4" ht="12.75">
      <c r="C80" s="2">
        <v>4</v>
      </c>
      <c r="D80" t="s">
        <v>50</v>
      </c>
    </row>
    <row r="81" spans="3:4" ht="12.75">
      <c r="C81" s="2"/>
      <c r="D81" t="s">
        <v>229</v>
      </c>
    </row>
    <row r="82" spans="3:4" ht="12.75">
      <c r="C82" s="2"/>
      <c r="D82" t="s">
        <v>228</v>
      </c>
    </row>
    <row r="83" spans="3:4" ht="12.75">
      <c r="C83" s="2"/>
      <c r="D83" t="s">
        <v>230</v>
      </c>
    </row>
    <row r="84" spans="3:4" ht="12.75">
      <c r="C84" s="2"/>
      <c r="D84" t="s">
        <v>232</v>
      </c>
    </row>
    <row r="85" spans="3:4" ht="12.75">
      <c r="C85" s="2"/>
      <c r="D85" t="s">
        <v>231</v>
      </c>
    </row>
    <row r="87" spans="2:3" ht="12.75">
      <c r="B87">
        <v>12</v>
      </c>
      <c r="C87" s="9" t="s">
        <v>153</v>
      </c>
    </row>
    <row r="88" ht="12.75">
      <c r="C88" t="s">
        <v>234</v>
      </c>
    </row>
    <row r="89" ht="12.75">
      <c r="C89" t="s">
        <v>233</v>
      </c>
    </row>
    <row r="91" spans="2:3" ht="12.75">
      <c r="B91">
        <v>13</v>
      </c>
      <c r="C91" s="9" t="s">
        <v>154</v>
      </c>
    </row>
    <row r="92" spans="3:4" ht="12.75">
      <c r="C92" s="2">
        <v>1</v>
      </c>
      <c r="D92" t="s">
        <v>235</v>
      </c>
    </row>
    <row r="93" spans="3:4" ht="12.75">
      <c r="C93" s="2"/>
      <c r="D93" t="s">
        <v>236</v>
      </c>
    </row>
    <row r="94" spans="3:4" ht="12.75">
      <c r="C94" s="2"/>
      <c r="D94" t="s">
        <v>237</v>
      </c>
    </row>
    <row r="95" spans="3:4" ht="12.75">
      <c r="C95" s="2"/>
      <c r="D95" t="s">
        <v>239</v>
      </c>
    </row>
    <row r="96" spans="3:4" ht="12.75">
      <c r="C96" s="2"/>
      <c r="D96" t="s">
        <v>238</v>
      </c>
    </row>
    <row r="97" spans="3:4" ht="12.75">
      <c r="C97" s="2"/>
      <c r="D97" t="s">
        <v>240</v>
      </c>
    </row>
    <row r="98" spans="3:4" ht="12.75">
      <c r="C98" s="2"/>
      <c r="D98" t="s">
        <v>241</v>
      </c>
    </row>
    <row r="99" spans="3:4" ht="12.75">
      <c r="C99" s="2"/>
      <c r="D99" t="s">
        <v>242</v>
      </c>
    </row>
    <row r="100" spans="3:4" ht="12.75">
      <c r="C100" s="2"/>
      <c r="D100" t="s">
        <v>243</v>
      </c>
    </row>
    <row r="101" ht="7.5" customHeight="1">
      <c r="C101" s="2"/>
    </row>
    <row r="102" spans="3:4" ht="12.75">
      <c r="C102" s="2">
        <v>2</v>
      </c>
      <c r="D102" t="s">
        <v>245</v>
      </c>
    </row>
    <row r="103" spans="3:4" ht="12.75">
      <c r="C103" s="2"/>
      <c r="D103" t="s">
        <v>244</v>
      </c>
    </row>
    <row r="104" spans="3:4" ht="12.75">
      <c r="C104" s="2"/>
      <c r="D104" t="s">
        <v>246</v>
      </c>
    </row>
    <row r="105" spans="3:4" ht="12.75">
      <c r="C105" s="2"/>
      <c r="D105" t="s">
        <v>248</v>
      </c>
    </row>
    <row r="106" spans="3:4" ht="12.75">
      <c r="C106" s="2"/>
      <c r="D106" t="s">
        <v>247</v>
      </c>
    </row>
    <row r="107" spans="3:4" ht="12.75">
      <c r="C107" s="2"/>
      <c r="D107" t="s">
        <v>249</v>
      </c>
    </row>
    <row r="108" spans="3:4" ht="12.75">
      <c r="C108" s="2"/>
      <c r="D108" t="s">
        <v>250</v>
      </c>
    </row>
    <row r="109" spans="3:4" ht="12.75">
      <c r="C109" s="2"/>
      <c r="D109" t="s">
        <v>251</v>
      </c>
    </row>
    <row r="110" spans="3:4" ht="12.75">
      <c r="C110" s="2"/>
      <c r="D110" t="s">
        <v>253</v>
      </c>
    </row>
    <row r="111" spans="3:4" ht="12.75">
      <c r="C111" s="2"/>
      <c r="D111" t="s">
        <v>252</v>
      </c>
    </row>
    <row r="112" spans="3:4" ht="12.75">
      <c r="C112" s="2"/>
      <c r="D112" t="s">
        <v>254</v>
      </c>
    </row>
    <row r="113" spans="3:4" ht="12.75">
      <c r="C113" s="2"/>
      <c r="D113" t="s">
        <v>255</v>
      </c>
    </row>
    <row r="114" spans="3:4" ht="12.75">
      <c r="C114" s="2"/>
      <c r="D114" t="s">
        <v>256</v>
      </c>
    </row>
    <row r="115" spans="3:4" ht="12.75">
      <c r="C115" s="2"/>
      <c r="D115" t="s">
        <v>258</v>
      </c>
    </row>
    <row r="116" spans="3:4" ht="12.75">
      <c r="C116" s="2"/>
      <c r="D116" t="s">
        <v>257</v>
      </c>
    </row>
    <row r="117" spans="3:4" ht="12.75">
      <c r="C117" s="2"/>
      <c r="D117" t="s">
        <v>259</v>
      </c>
    </row>
    <row r="118" spans="3:4" ht="12.75">
      <c r="C118" s="2"/>
      <c r="D118" t="s">
        <v>260</v>
      </c>
    </row>
    <row r="119" spans="3:4" ht="12.75">
      <c r="C119" s="2"/>
      <c r="D119" t="s">
        <v>261</v>
      </c>
    </row>
    <row r="120" spans="3:4" ht="12.75">
      <c r="C120" s="2"/>
      <c r="D120" t="s">
        <v>262</v>
      </c>
    </row>
    <row r="121" spans="3:4" ht="12.75">
      <c r="C121" s="2"/>
      <c r="D121" t="s">
        <v>298</v>
      </c>
    </row>
    <row r="122" ht="8.25" customHeight="1">
      <c r="C122" s="2"/>
    </row>
    <row r="123" spans="3:4" ht="12.75">
      <c r="C123" s="2">
        <v>3</v>
      </c>
      <c r="D123" t="s">
        <v>263</v>
      </c>
    </row>
    <row r="124" spans="3:4" ht="12.75">
      <c r="C124" s="2"/>
      <c r="D124" t="s">
        <v>264</v>
      </c>
    </row>
    <row r="125" spans="3:4" ht="12.75">
      <c r="C125" s="2"/>
      <c r="D125" t="s">
        <v>265</v>
      </c>
    </row>
    <row r="126" spans="3:4" ht="12.75">
      <c r="C126" s="2"/>
      <c r="D126" t="s">
        <v>266</v>
      </c>
    </row>
    <row r="127" spans="3:4" ht="12.75">
      <c r="C127" s="2"/>
      <c r="D127" t="s">
        <v>267</v>
      </c>
    </row>
    <row r="128" spans="3:4" ht="12.75">
      <c r="C128" s="2"/>
      <c r="D128" t="s">
        <v>269</v>
      </c>
    </row>
    <row r="129" spans="3:4" ht="12.75">
      <c r="C129" s="2"/>
      <c r="D129" t="s">
        <v>268</v>
      </c>
    </row>
    <row r="130" spans="3:4" ht="12.75">
      <c r="C130" s="2"/>
      <c r="D130" t="s">
        <v>270</v>
      </c>
    </row>
    <row r="131" spans="3:4" ht="12.75">
      <c r="C131" s="2"/>
      <c r="D131" t="s">
        <v>271</v>
      </c>
    </row>
    <row r="132" spans="3:4" ht="12.75">
      <c r="C132" s="2"/>
      <c r="D132" t="s">
        <v>272</v>
      </c>
    </row>
    <row r="133" spans="3:4" ht="12.75">
      <c r="C133" s="2" t="s">
        <v>192</v>
      </c>
      <c r="D133" t="s">
        <v>0</v>
      </c>
    </row>
    <row r="134" spans="3:4" ht="12.75">
      <c r="C134" s="2"/>
      <c r="D134" t="s">
        <v>1</v>
      </c>
    </row>
    <row r="135" spans="3:4" ht="12.75">
      <c r="C135" s="2"/>
      <c r="D135" t="s">
        <v>278</v>
      </c>
    </row>
    <row r="136" spans="3:4" ht="12.75">
      <c r="C136" s="2"/>
      <c r="D136" s="66" t="s">
        <v>280</v>
      </c>
    </row>
    <row r="137" spans="3:4" ht="12.75">
      <c r="C137" s="2"/>
      <c r="D137" s="66" t="s">
        <v>279</v>
      </c>
    </row>
    <row r="138" ht="8.25" customHeight="1">
      <c r="C138" s="2"/>
    </row>
    <row r="139" spans="3:4" ht="12.75">
      <c r="C139" s="2">
        <v>4</v>
      </c>
      <c r="D139" t="s">
        <v>4</v>
      </c>
    </row>
    <row r="140" spans="3:4" ht="12.75">
      <c r="C140" s="2"/>
      <c r="D140" t="s">
        <v>3</v>
      </c>
    </row>
    <row r="141" spans="3:4" ht="12.75">
      <c r="C141" s="2"/>
      <c r="D141" t="s">
        <v>2</v>
      </c>
    </row>
    <row r="142" spans="3:4" ht="12.75">
      <c r="C142" s="2"/>
      <c r="D142" t="s">
        <v>5</v>
      </c>
    </row>
    <row r="143" spans="3:4" ht="12.75">
      <c r="C143" s="2"/>
      <c r="D143" t="s">
        <v>6</v>
      </c>
    </row>
    <row r="144" spans="3:4" ht="12.75">
      <c r="C144" s="2"/>
      <c r="D144" t="s">
        <v>7</v>
      </c>
    </row>
    <row r="145" spans="3:4" ht="12.75">
      <c r="C145" s="2"/>
      <c r="D145" t="s">
        <v>8</v>
      </c>
    </row>
    <row r="146" spans="3:4" ht="12.75">
      <c r="C146" s="2"/>
      <c r="D146" t="s">
        <v>10</v>
      </c>
    </row>
    <row r="147" spans="3:4" ht="12.75">
      <c r="C147" s="2"/>
      <c r="D147" t="s">
        <v>9</v>
      </c>
    </row>
    <row r="148" spans="3:4" ht="12.75">
      <c r="C148" s="2"/>
      <c r="D148" t="s">
        <v>290</v>
      </c>
    </row>
    <row r="149" spans="3:4" ht="12.75">
      <c r="C149" s="2"/>
      <c r="D149" t="s">
        <v>291</v>
      </c>
    </row>
    <row r="150" ht="8.25" customHeight="1">
      <c r="C150" s="2"/>
    </row>
    <row r="151" spans="3:4" ht="12.75">
      <c r="C151" s="2">
        <v>5</v>
      </c>
      <c r="D151" t="s">
        <v>11</v>
      </c>
    </row>
    <row r="152" spans="3:4" ht="12.75">
      <c r="C152" s="2"/>
      <c r="D152" t="s">
        <v>12</v>
      </c>
    </row>
    <row r="153" spans="3:4" ht="12.75">
      <c r="C153" s="2"/>
      <c r="D153" t="s">
        <v>13</v>
      </c>
    </row>
    <row r="154" spans="3:4" ht="12.75">
      <c r="C154" s="2"/>
      <c r="D154" t="s">
        <v>15</v>
      </c>
    </row>
    <row r="155" spans="3:4" ht="12.75">
      <c r="C155" s="2"/>
      <c r="D155" t="s">
        <v>14</v>
      </c>
    </row>
    <row r="156" spans="3:4" ht="12.75">
      <c r="C156" s="2"/>
      <c r="D156" t="s">
        <v>17</v>
      </c>
    </row>
    <row r="157" spans="3:4" ht="12.75">
      <c r="C157" s="2"/>
      <c r="D157" t="s">
        <v>16</v>
      </c>
    </row>
    <row r="158" spans="3:4" ht="12.75">
      <c r="C158" s="2"/>
      <c r="D158" t="s">
        <v>18</v>
      </c>
    </row>
    <row r="159" spans="3:4" ht="12.75">
      <c r="C159" s="2"/>
      <c r="D159" t="s">
        <v>19</v>
      </c>
    </row>
    <row r="160" spans="3:4" ht="12.75">
      <c r="C160" s="2"/>
      <c r="D160" t="s">
        <v>301</v>
      </c>
    </row>
    <row r="161" spans="3:4" ht="12.75">
      <c r="C161" s="2"/>
      <c r="D161" t="s">
        <v>304</v>
      </c>
    </row>
    <row r="162" spans="3:4" ht="12.75">
      <c r="C162" s="2"/>
      <c r="D162" t="s">
        <v>303</v>
      </c>
    </row>
    <row r="163" spans="3:4" ht="12.75">
      <c r="C163" s="2"/>
      <c r="D163" t="s">
        <v>302</v>
      </c>
    </row>
    <row r="164" spans="3:4" ht="12.75">
      <c r="C164" s="2"/>
      <c r="D164" t="s">
        <v>305</v>
      </c>
    </row>
    <row r="165" spans="3:4" ht="12.75">
      <c r="C165" s="2"/>
      <c r="D165" t="s">
        <v>306</v>
      </c>
    </row>
    <row r="166" spans="3:4" ht="12.75">
      <c r="C166" s="2"/>
      <c r="D166" t="s">
        <v>307</v>
      </c>
    </row>
    <row r="167" spans="3:4" ht="12.75">
      <c r="C167" s="2"/>
      <c r="D167" t="s">
        <v>308</v>
      </c>
    </row>
    <row r="168" ht="9" customHeight="1">
      <c r="C168" s="2"/>
    </row>
    <row r="169" spans="3:4" ht="12.75">
      <c r="C169" s="2">
        <v>6</v>
      </c>
      <c r="D169" t="s">
        <v>20</v>
      </c>
    </row>
    <row r="170" spans="3:4" ht="12.75">
      <c r="C170" s="2"/>
      <c r="D170" t="s">
        <v>22</v>
      </c>
    </row>
    <row r="171" spans="3:4" ht="12.75">
      <c r="C171" s="2"/>
      <c r="D171" t="s">
        <v>21</v>
      </c>
    </row>
    <row r="172" spans="3:4" ht="12.75">
      <c r="C172" s="2"/>
      <c r="D172" t="s">
        <v>23</v>
      </c>
    </row>
    <row r="173" spans="3:4" ht="12.75">
      <c r="C173" s="2"/>
      <c r="D173" t="s">
        <v>24</v>
      </c>
    </row>
    <row r="174" spans="3:4" ht="12.75">
      <c r="C174" s="2"/>
      <c r="D174" t="s">
        <v>26</v>
      </c>
    </row>
    <row r="175" spans="3:4" ht="12.75">
      <c r="C175" s="2"/>
      <c r="D175" t="s">
        <v>25</v>
      </c>
    </row>
    <row r="176" spans="3:4" ht="12.75">
      <c r="C176" s="2"/>
      <c r="D176" t="s">
        <v>27</v>
      </c>
    </row>
    <row r="177" spans="3:4" ht="12.75">
      <c r="C177" s="2"/>
      <c r="D177" t="s">
        <v>135</v>
      </c>
    </row>
    <row r="178" spans="3:4" ht="12.75">
      <c r="C178" s="2"/>
      <c r="D178" t="s">
        <v>28</v>
      </c>
    </row>
    <row r="179" spans="3:4" ht="12.75">
      <c r="C179" s="2"/>
      <c r="D179" t="s">
        <v>30</v>
      </c>
    </row>
    <row r="180" spans="3:4" ht="12.75">
      <c r="C180" s="2"/>
      <c r="D180" t="s">
        <v>29</v>
      </c>
    </row>
    <row r="181" spans="3:4" ht="12.75">
      <c r="C181" s="2" t="s">
        <v>192</v>
      </c>
      <c r="D181" t="s">
        <v>31</v>
      </c>
    </row>
    <row r="182" spans="3:4" ht="12.75">
      <c r="C182" s="2"/>
      <c r="D182" t="s">
        <v>33</v>
      </c>
    </row>
    <row r="183" spans="3:4" ht="12.75">
      <c r="C183" s="2"/>
      <c r="D183" t="s">
        <v>32</v>
      </c>
    </row>
    <row r="184" spans="3:4" ht="12.75">
      <c r="C184" s="2"/>
      <c r="D184" t="s">
        <v>293</v>
      </c>
    </row>
    <row r="185" spans="3:4" ht="12.75">
      <c r="C185" s="2"/>
      <c r="D185" t="s">
        <v>292</v>
      </c>
    </row>
    <row r="186" spans="3:4" ht="12.75">
      <c r="C186" s="2">
        <v>7</v>
      </c>
      <c r="D186" t="s">
        <v>34</v>
      </c>
    </row>
    <row r="187" spans="3:4" ht="12.75">
      <c r="C187" s="2"/>
      <c r="D187" t="s">
        <v>35</v>
      </c>
    </row>
    <row r="188" spans="3:4" ht="12.75">
      <c r="C188" s="2"/>
      <c r="D188" t="s">
        <v>38</v>
      </c>
    </row>
    <row r="189" spans="3:4" ht="12.75">
      <c r="C189" s="2"/>
      <c r="D189" t="s">
        <v>36</v>
      </c>
    </row>
    <row r="190" spans="3:4" ht="12.75">
      <c r="C190" s="2"/>
      <c r="D190" t="s">
        <v>37</v>
      </c>
    </row>
    <row r="191" spans="3:4" ht="12.75">
      <c r="C191" s="2"/>
      <c r="D191" t="s">
        <v>39</v>
      </c>
    </row>
    <row r="192" spans="3:4" ht="12.75">
      <c r="C192" s="2"/>
      <c r="D192" t="s">
        <v>40</v>
      </c>
    </row>
    <row r="193" ht="12.75">
      <c r="C193" s="2"/>
    </row>
    <row r="194" spans="3:4" ht="12.75">
      <c r="C194" s="2">
        <v>8</v>
      </c>
      <c r="D194" t="s">
        <v>41</v>
      </c>
    </row>
    <row r="195" spans="3:4" ht="12.75">
      <c r="C195" s="2"/>
      <c r="D195" t="s">
        <v>42</v>
      </c>
    </row>
    <row r="196" spans="3:4" ht="12.75">
      <c r="C196" s="2"/>
      <c r="D196" t="s">
        <v>43</v>
      </c>
    </row>
    <row r="197" spans="3:4" ht="12.75">
      <c r="C197" s="2"/>
      <c r="D197" t="s">
        <v>44</v>
      </c>
    </row>
    <row r="198" spans="3:4" ht="12.75">
      <c r="C198" s="2"/>
      <c r="D198" t="s">
        <v>45</v>
      </c>
    </row>
    <row r="199" spans="3:4" ht="12.75">
      <c r="C199" s="2"/>
      <c r="D199" t="s">
        <v>46</v>
      </c>
    </row>
    <row r="200" spans="3:4" ht="12.75">
      <c r="C200" s="2"/>
      <c r="D200" t="s">
        <v>47</v>
      </c>
    </row>
    <row r="201" spans="3:4" ht="12.75">
      <c r="C201" s="2"/>
      <c r="D201" t="s">
        <v>281</v>
      </c>
    </row>
    <row r="202" spans="3:4" ht="12.75">
      <c r="C202" s="2"/>
      <c r="D202" t="s">
        <v>282</v>
      </c>
    </row>
    <row r="203" spans="3:4" ht="12.75">
      <c r="C203" s="2"/>
      <c r="D203" t="s">
        <v>283</v>
      </c>
    </row>
    <row r="204" ht="12.75">
      <c r="C204" s="2"/>
    </row>
    <row r="205" spans="2:3" ht="12.75">
      <c r="B205">
        <v>14</v>
      </c>
      <c r="C205" s="9" t="s">
        <v>155</v>
      </c>
    </row>
    <row r="206" ht="12.75">
      <c r="C206" t="s">
        <v>299</v>
      </c>
    </row>
    <row r="207" ht="12.75">
      <c r="C207" t="s">
        <v>300</v>
      </c>
    </row>
    <row r="209" spans="2:3" ht="12.75">
      <c r="B209">
        <v>15</v>
      </c>
      <c r="C209" s="9" t="s">
        <v>156</v>
      </c>
    </row>
    <row r="210" ht="12.75">
      <c r="C210" t="s">
        <v>294</v>
      </c>
    </row>
    <row r="211" ht="12.75">
      <c r="C211" t="s">
        <v>296</v>
      </c>
    </row>
    <row r="212" ht="12.75">
      <c r="C212" t="s">
        <v>284</v>
      </c>
    </row>
    <row r="214" spans="2:3" ht="12.75">
      <c r="B214">
        <v>16</v>
      </c>
      <c r="C214" s="9" t="s">
        <v>157</v>
      </c>
    </row>
    <row r="215" ht="12.75">
      <c r="C215" t="s">
        <v>285</v>
      </c>
    </row>
    <row r="216" ht="12.75">
      <c r="C216" t="s">
        <v>287</v>
      </c>
    </row>
    <row r="217" ht="12.75">
      <c r="C217" t="s">
        <v>288</v>
      </c>
    </row>
    <row r="218" ht="12.75">
      <c r="C218" t="s">
        <v>289</v>
      </c>
    </row>
    <row r="219" ht="12.75">
      <c r="C219" t="s">
        <v>286</v>
      </c>
    </row>
    <row r="220" ht="12.75">
      <c r="C220" t="s">
        <v>297</v>
      </c>
    </row>
    <row r="221" ht="12.75">
      <c r="C221" t="s">
        <v>192</v>
      </c>
    </row>
    <row r="222" spans="2:3" ht="12.75">
      <c r="B222">
        <v>17</v>
      </c>
      <c r="C222" s="9" t="s">
        <v>309</v>
      </c>
    </row>
    <row r="223" ht="12.75">
      <c r="C223" t="s">
        <v>315</v>
      </c>
    </row>
    <row r="224" ht="12" customHeight="1">
      <c r="C224" t="s">
        <v>316</v>
      </c>
    </row>
    <row r="225" ht="12.75" hidden="1"/>
    <row r="226" ht="12.75">
      <c r="C226" s="9"/>
    </row>
    <row r="227" spans="2:6" ht="12.75">
      <c r="B227">
        <v>18</v>
      </c>
      <c r="C227" s="9" t="s">
        <v>150</v>
      </c>
      <c r="D227" s="9"/>
      <c r="E227" s="9"/>
      <c r="F227" s="9"/>
    </row>
    <row r="228" ht="12.75">
      <c r="C228" t="s">
        <v>311</v>
      </c>
    </row>
    <row r="229" ht="12.75">
      <c r="C229" s="10" t="s">
        <v>200</v>
      </c>
    </row>
    <row r="231" spans="2:6" ht="12.75">
      <c r="B231">
        <v>19</v>
      </c>
      <c r="C231" s="9" t="s">
        <v>158</v>
      </c>
      <c r="D231" s="9"/>
      <c r="E231" s="9"/>
      <c r="F231" s="9"/>
    </row>
    <row r="232" spans="3:10" ht="12.75">
      <c r="C232" s="10" t="s">
        <v>312</v>
      </c>
      <c r="D232" s="10"/>
      <c r="E232" s="10"/>
      <c r="F232" s="10"/>
      <c r="G232" s="10"/>
      <c r="H232" s="10"/>
      <c r="I232" s="10"/>
      <c r="J232" s="10"/>
    </row>
    <row r="233" spans="3:10" ht="12.75">
      <c r="C233" s="10" t="s">
        <v>313</v>
      </c>
      <c r="D233" s="10"/>
      <c r="E233" s="10"/>
      <c r="F233" s="10"/>
      <c r="G233" s="10"/>
      <c r="H233" s="10"/>
      <c r="I233" s="10"/>
      <c r="J233" s="10"/>
    </row>
    <row r="235" spans="2:4" ht="12.75">
      <c r="B235">
        <v>20</v>
      </c>
      <c r="C235" s="9" t="s">
        <v>314</v>
      </c>
      <c r="D235" s="9"/>
    </row>
    <row r="236" ht="12.75">
      <c r="C236" t="s">
        <v>142</v>
      </c>
    </row>
    <row r="238" spans="2:3" ht="12.75">
      <c r="B238">
        <v>21</v>
      </c>
      <c r="C238" s="9" t="s">
        <v>310</v>
      </c>
    </row>
    <row r="239" ht="12.75">
      <c r="C239" t="s">
        <v>143</v>
      </c>
    </row>
  </sheetData>
  <printOptions horizontalCentered="1"/>
  <pageMargins left="0" right="0" top="0.79" bottom="0.77" header="0.5" footer="0.5"/>
  <pageSetup horizontalDpi="600" verticalDpi="600" orientation="portrait" paperSize="9" scale="115" r:id="rId1"/>
  <headerFooter alignWithMargins="0">
    <oddFooter>&amp;CPage &amp;P</oddFooter>
  </headerFooter>
  <rowBreaks count="5" manualBreakCount="5">
    <brk id="47" max="255" man="1"/>
    <brk id="90" max="255" man="1"/>
    <brk id="138" max="255" man="1"/>
    <brk id="185" max="255" man="1"/>
    <brk id="23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 packaging industry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abc</cp:lastModifiedBy>
  <cp:lastPrinted>2001-11-03T00:02:43Z</cp:lastPrinted>
  <dcterms:created xsi:type="dcterms:W3CDTF">2000-03-28T02:09:52Z</dcterms:created>
  <dcterms:modified xsi:type="dcterms:W3CDTF">2001-10-16T09:24:48Z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